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y-my.sharepoint.com/personal/jjjack3_uky_edu/Documents/Scale_pub/Cow_Calf_Weights/CowCalf_Pub/FINAL/"/>
    </mc:Choice>
  </mc:AlternateContent>
  <xr:revisionPtr revIDLastSave="0" documentId="8_{03484649-96D6-46F1-A451-31C4677A70C7}" xr6:coauthVersionLast="45" xr6:coauthVersionMax="45" xr10:uidLastSave="{00000000-0000-0000-0000-000000000000}"/>
  <bookViews>
    <workbookView xWindow="32715" yWindow="5985" windowWidth="21600" windowHeight="12735" firstSheet="1" activeTab="1" xr2:uid="{C0A147C9-E400-4DC9-8600-B7E295A0D204}"/>
  </bookViews>
  <sheets>
    <sheet name="Directory" sheetId="7" r:id="rId1"/>
    <sheet name="Data Input" sheetId="1" r:id="rId2"/>
    <sheet name="Cow&amp;Calf_RelationshipChart" sheetId="2" r:id="rId3"/>
    <sheet name="Cow&amp;205dCalf_RelationshipChart" sheetId="4" r:id="rId4"/>
    <sheet name="Cow&amp;CalfADG_Relationshi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K4" i="1" s="1"/>
  <c r="L4" i="1"/>
  <c r="J5" i="1"/>
  <c r="K5" i="1" s="1"/>
  <c r="L5" i="1"/>
  <c r="M5" i="1" s="1"/>
  <c r="J6" i="1"/>
  <c r="K6" i="1" s="1"/>
  <c r="L6" i="1"/>
  <c r="J7" i="1"/>
  <c r="K7" i="1" s="1"/>
  <c r="L7" i="1"/>
  <c r="J8" i="1"/>
  <c r="K8" i="1" s="1"/>
  <c r="L8" i="1"/>
  <c r="J9" i="1"/>
  <c r="K9" i="1" s="1"/>
  <c r="L9" i="1"/>
  <c r="M9" i="1" s="1"/>
  <c r="J10" i="1"/>
  <c r="K10" i="1" s="1"/>
  <c r="L10" i="1"/>
  <c r="J11" i="1"/>
  <c r="K11" i="1" s="1"/>
  <c r="L11" i="1"/>
  <c r="J12" i="1"/>
  <c r="K12" i="1" s="1"/>
  <c r="L12" i="1"/>
  <c r="J13" i="1"/>
  <c r="K13" i="1" s="1"/>
  <c r="L13" i="1"/>
  <c r="M13" i="1" s="1"/>
  <c r="J14" i="1"/>
  <c r="K14" i="1" s="1"/>
  <c r="L14" i="1"/>
  <c r="J15" i="1"/>
  <c r="K15" i="1" s="1"/>
  <c r="L15" i="1"/>
  <c r="J16" i="1"/>
  <c r="K16" i="1" s="1"/>
  <c r="L16" i="1"/>
  <c r="J17" i="1"/>
  <c r="K17" i="1" s="1"/>
  <c r="L17" i="1"/>
  <c r="M17" i="1" s="1"/>
  <c r="J18" i="1"/>
  <c r="K18" i="1" s="1"/>
  <c r="L18" i="1"/>
  <c r="J19" i="1"/>
  <c r="K19" i="1" s="1"/>
  <c r="L19" i="1"/>
  <c r="J20" i="1"/>
  <c r="K20" i="1" s="1"/>
  <c r="L20" i="1"/>
  <c r="J21" i="1"/>
  <c r="K21" i="1" s="1"/>
  <c r="L21" i="1"/>
  <c r="M21" i="1" s="1"/>
  <c r="J22" i="1"/>
  <c r="K22" i="1" s="1"/>
  <c r="L22" i="1"/>
  <c r="J23" i="1"/>
  <c r="K23" i="1" s="1"/>
  <c r="L23" i="1"/>
  <c r="J24" i="1"/>
  <c r="K24" i="1" s="1"/>
  <c r="L24" i="1"/>
  <c r="J25" i="1"/>
  <c r="K25" i="1" s="1"/>
  <c r="L25" i="1"/>
  <c r="M25" i="1" s="1"/>
  <c r="J26" i="1"/>
  <c r="K26" i="1" s="1"/>
  <c r="L26" i="1"/>
  <c r="J27" i="1"/>
  <c r="K27" i="1" s="1"/>
  <c r="L27" i="1"/>
  <c r="J28" i="1"/>
  <c r="K28" i="1" s="1"/>
  <c r="L28" i="1"/>
  <c r="J29" i="1"/>
  <c r="K29" i="1"/>
  <c r="L29" i="1"/>
  <c r="J30" i="1"/>
  <c r="K30" i="1" s="1"/>
  <c r="L30" i="1"/>
  <c r="J31" i="1"/>
  <c r="M23" i="1" l="1"/>
  <c r="M19" i="1"/>
  <c r="M15" i="1"/>
  <c r="M11" i="1"/>
  <c r="M7" i="1"/>
  <c r="M29" i="1"/>
  <c r="M27" i="1"/>
  <c r="M30" i="1"/>
  <c r="M26" i="1"/>
  <c r="M22" i="1"/>
  <c r="M18" i="1"/>
  <c r="M14" i="1"/>
  <c r="M10" i="1"/>
  <c r="M6" i="1"/>
  <c r="M28" i="1"/>
  <c r="M24" i="1"/>
  <c r="M20" i="1"/>
  <c r="M16" i="1"/>
  <c r="M12" i="1"/>
  <c r="M8" i="1"/>
  <c r="M4" i="1"/>
  <c r="O4" i="1" l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L31" i="1" l="1"/>
  <c r="K31" i="1"/>
  <c r="L32" i="1"/>
  <c r="K32" i="1"/>
  <c r="L33" i="1"/>
  <c r="K33" i="1"/>
  <c r="L34" i="1"/>
  <c r="K34" i="1"/>
  <c r="L35" i="1"/>
  <c r="K35" i="1"/>
  <c r="L36" i="1"/>
  <c r="K36" i="1"/>
  <c r="L37" i="1"/>
  <c r="K37" i="1"/>
  <c r="L38" i="1"/>
  <c r="K38" i="1"/>
  <c r="L39" i="1"/>
  <c r="K39" i="1"/>
  <c r="L40" i="1"/>
  <c r="K40" i="1"/>
  <c r="L41" i="1"/>
  <c r="K41" i="1"/>
  <c r="L42" i="1"/>
  <c r="K42" i="1"/>
  <c r="L43" i="1"/>
  <c r="K43" i="1"/>
  <c r="L44" i="1"/>
  <c r="K44" i="1"/>
  <c r="L45" i="1"/>
  <c r="K45" i="1"/>
  <c r="L46" i="1"/>
  <c r="K46" i="1"/>
  <c r="L47" i="1"/>
  <c r="K47" i="1"/>
  <c r="L48" i="1"/>
  <c r="K48" i="1"/>
  <c r="L49" i="1"/>
  <c r="K49" i="1"/>
  <c r="L50" i="1"/>
  <c r="K50" i="1"/>
  <c r="L51" i="1"/>
  <c r="K51" i="1"/>
  <c r="L52" i="1"/>
  <c r="K52" i="1"/>
  <c r="L53" i="1"/>
  <c r="K53" i="1"/>
  <c r="L54" i="1"/>
  <c r="K54" i="1"/>
  <c r="L55" i="1"/>
  <c r="K55" i="1"/>
  <c r="L56" i="1"/>
  <c r="K56" i="1"/>
  <c r="L57" i="1"/>
  <c r="K57" i="1"/>
  <c r="L58" i="1"/>
  <c r="K58" i="1"/>
  <c r="L59" i="1"/>
  <c r="K59" i="1"/>
  <c r="L60" i="1"/>
  <c r="K60" i="1"/>
  <c r="L61" i="1"/>
  <c r="K61" i="1"/>
  <c r="L62" i="1"/>
  <c r="K62" i="1"/>
  <c r="L63" i="1"/>
  <c r="K63" i="1"/>
  <c r="L64" i="1"/>
  <c r="K64" i="1"/>
  <c r="L65" i="1"/>
  <c r="K65" i="1"/>
  <c r="L66" i="1"/>
  <c r="K66" i="1"/>
  <c r="L67" i="1"/>
  <c r="K67" i="1"/>
  <c r="L68" i="1"/>
  <c r="K68" i="1"/>
  <c r="L69" i="1"/>
  <c r="K69" i="1"/>
  <c r="L70" i="1"/>
  <c r="K70" i="1"/>
  <c r="L71" i="1"/>
  <c r="K71" i="1"/>
  <c r="L72" i="1"/>
  <c r="K72" i="1"/>
  <c r="L73" i="1"/>
  <c r="K73" i="1"/>
  <c r="L74" i="1"/>
  <c r="K74" i="1"/>
  <c r="L75" i="1"/>
  <c r="K75" i="1"/>
  <c r="L76" i="1"/>
  <c r="K76" i="1"/>
  <c r="L77" i="1"/>
  <c r="K77" i="1"/>
  <c r="L78" i="1"/>
  <c r="K78" i="1"/>
  <c r="L79" i="1"/>
  <c r="K79" i="1"/>
  <c r="L80" i="1"/>
  <c r="K80" i="1"/>
  <c r="L81" i="1"/>
  <c r="K81" i="1"/>
  <c r="L82" i="1"/>
  <c r="K82" i="1"/>
  <c r="L83" i="1"/>
  <c r="K83" i="1"/>
  <c r="L84" i="1"/>
  <c r="K84" i="1"/>
  <c r="L85" i="1"/>
  <c r="K85" i="1"/>
  <c r="L86" i="1"/>
  <c r="K86" i="1"/>
  <c r="L87" i="1"/>
  <c r="K87" i="1"/>
  <c r="L88" i="1"/>
  <c r="K88" i="1"/>
  <c r="L89" i="1"/>
  <c r="K89" i="1"/>
  <c r="L90" i="1"/>
  <c r="K90" i="1"/>
  <c r="L91" i="1"/>
  <c r="K91" i="1"/>
  <c r="L92" i="1"/>
  <c r="K92" i="1"/>
  <c r="L93" i="1"/>
  <c r="K93" i="1"/>
  <c r="L94" i="1"/>
  <c r="K94" i="1"/>
  <c r="L95" i="1"/>
  <c r="K95" i="1"/>
  <c r="L96" i="1"/>
  <c r="K96" i="1"/>
  <c r="L97" i="1"/>
  <c r="K97" i="1"/>
  <c r="L98" i="1"/>
  <c r="K98" i="1"/>
  <c r="L99" i="1"/>
  <c r="K99" i="1"/>
  <c r="L100" i="1"/>
  <c r="K100" i="1"/>
  <c r="L101" i="1"/>
  <c r="K101" i="1"/>
  <c r="L102" i="1"/>
  <c r="K102" i="1"/>
  <c r="L103" i="1"/>
  <c r="K103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R15" i="1"/>
  <c r="R14" i="1"/>
  <c r="M36" i="1" l="1"/>
  <c r="M32" i="1"/>
  <c r="R17" i="1"/>
  <c r="M35" i="1"/>
  <c r="M31" i="1"/>
  <c r="M34" i="1"/>
  <c r="M33" i="1"/>
  <c r="M100" i="1"/>
  <c r="M80" i="1"/>
  <c r="M56" i="1"/>
  <c r="M101" i="1"/>
  <c r="M97" i="1"/>
  <c r="M103" i="1"/>
  <c r="M83" i="1"/>
  <c r="M47" i="1"/>
  <c r="M44" i="1"/>
  <c r="M40" i="1"/>
  <c r="M67" i="1"/>
  <c r="M63" i="1"/>
  <c r="M59" i="1"/>
  <c r="M55" i="1"/>
  <c r="M51" i="1"/>
  <c r="M46" i="1"/>
  <c r="M42" i="1"/>
  <c r="M38" i="1"/>
  <c r="M89" i="1"/>
  <c r="M81" i="1"/>
  <c r="M69" i="1"/>
  <c r="M65" i="1"/>
  <c r="M96" i="1"/>
  <c r="M92" i="1"/>
  <c r="M88" i="1"/>
  <c r="M84" i="1"/>
  <c r="M61" i="1"/>
  <c r="M43" i="1"/>
  <c r="M39" i="1"/>
  <c r="M78" i="1"/>
  <c r="M74" i="1"/>
  <c r="M70" i="1"/>
  <c r="M66" i="1"/>
  <c r="M62" i="1"/>
  <c r="M58" i="1"/>
  <c r="M57" i="1"/>
  <c r="M93" i="1"/>
  <c r="M86" i="1"/>
  <c r="M91" i="1"/>
  <c r="M99" i="1"/>
  <c r="M82" i="1"/>
  <c r="M102" i="1"/>
  <c r="M85" i="1"/>
  <c r="M98" i="1"/>
  <c r="M95" i="1"/>
  <c r="M94" i="1"/>
  <c r="M90" i="1"/>
  <c r="M87" i="1"/>
  <c r="M77" i="1"/>
  <c r="M73" i="1"/>
  <c r="M54" i="1"/>
  <c r="M50" i="1"/>
  <c r="M76" i="1"/>
  <c r="M72" i="1"/>
  <c r="M53" i="1"/>
  <c r="M49" i="1"/>
  <c r="M68" i="1"/>
  <c r="M64" i="1"/>
  <c r="M60" i="1"/>
  <c r="M45" i="1"/>
  <c r="M41" i="1"/>
  <c r="M37" i="1"/>
  <c r="M79" i="1"/>
  <c r="M75" i="1"/>
  <c r="M71" i="1"/>
  <c r="M52" i="1"/>
  <c r="M48" i="1"/>
  <c r="R16" i="1" l="1"/>
</calcChain>
</file>

<file path=xl/sharedStrings.xml><?xml version="1.0" encoding="utf-8"?>
<sst xmlns="http://schemas.openxmlformats.org/spreadsheetml/2006/main" count="170" uniqueCount="146">
  <si>
    <t>Directory</t>
  </si>
  <si>
    <t>User Notes</t>
  </si>
  <si>
    <t>• Data Input</t>
  </si>
  <si>
    <t>Value</t>
  </si>
  <si>
    <t>Requires user input for value.</t>
  </si>
  <si>
    <t>• Scatter Plot Charts</t>
  </si>
  <si>
    <t xml:space="preserve">•Cow &amp; Calf Relationship </t>
  </si>
  <si>
    <t>Indicates values are currently not included in cost estimation.</t>
  </si>
  <si>
    <t xml:space="preserve">•Cow &amp; 205d Calf Relationship </t>
  </si>
  <si>
    <t xml:space="preserve">•Cow &amp; ADG Relationship </t>
  </si>
  <si>
    <t>Required Data</t>
  </si>
  <si>
    <t>Additional Data</t>
  </si>
  <si>
    <t>Calculated Values</t>
  </si>
  <si>
    <t>Weaning Date</t>
  </si>
  <si>
    <t>205 Day WW Adjustment Factors (lbs added)</t>
  </si>
  <si>
    <t>Calf BirthDate</t>
  </si>
  <si>
    <t>Birth Weight</t>
  </si>
  <si>
    <t xml:space="preserve"> Calf Sex (H,B, S)</t>
  </si>
  <si>
    <t>Calf ID</t>
  </si>
  <si>
    <t>Calf Weaning Weight (.lbs)</t>
  </si>
  <si>
    <t>Cow ID</t>
  </si>
  <si>
    <t>Cow Weight (lbs)</t>
  </si>
  <si>
    <t>Approx. Dam age (years)</t>
  </si>
  <si>
    <t>Calf Sire</t>
  </si>
  <si>
    <t>Age Days</t>
  </si>
  <si>
    <t>Average Daily gain</t>
  </si>
  <si>
    <t>Age of Dam Weight Adjustment</t>
  </si>
  <si>
    <t>205 day weight</t>
  </si>
  <si>
    <t>Notes</t>
  </si>
  <si>
    <t>Cow Age in Years</t>
  </si>
  <si>
    <t>Heifer Calf Weight Adjustment</t>
  </si>
  <si>
    <t>Bull Calf Weight Adjustment</t>
  </si>
  <si>
    <t>S</t>
  </si>
  <si>
    <t>Big Bull</t>
  </si>
  <si>
    <t>example 1</t>
  </si>
  <si>
    <t>B</t>
  </si>
  <si>
    <t>Little guy</t>
  </si>
  <si>
    <t>example 2</t>
  </si>
  <si>
    <t>s</t>
  </si>
  <si>
    <t>Crazy</t>
  </si>
  <si>
    <t>example 3</t>
  </si>
  <si>
    <t>b</t>
  </si>
  <si>
    <t>example 4</t>
  </si>
  <si>
    <t>example 5</t>
  </si>
  <si>
    <t>example 6</t>
  </si>
  <si>
    <t>example 7</t>
  </si>
  <si>
    <t>example 8</t>
  </si>
  <si>
    <t>example 9</t>
  </si>
  <si>
    <t>example 10</t>
  </si>
  <si>
    <t>Average Values</t>
  </si>
  <si>
    <t>lbs</t>
  </si>
  <si>
    <t>example 11</t>
  </si>
  <si>
    <t>Cow Average Weight</t>
  </si>
  <si>
    <t>example 12</t>
  </si>
  <si>
    <t>Calf Average Weight</t>
  </si>
  <si>
    <t>example 13</t>
  </si>
  <si>
    <t>Calf Average Weight (205 d)</t>
  </si>
  <si>
    <t>example 14</t>
  </si>
  <si>
    <t>Calf ADG</t>
  </si>
  <si>
    <t>example 15</t>
  </si>
  <si>
    <t>example 16</t>
  </si>
  <si>
    <t>example 17</t>
  </si>
  <si>
    <t>example 18</t>
  </si>
  <si>
    <t>example 19</t>
  </si>
  <si>
    <t>example 20</t>
  </si>
  <si>
    <t>example 21</t>
  </si>
  <si>
    <t>example 22</t>
  </si>
  <si>
    <t>example 23</t>
  </si>
  <si>
    <t>example 24</t>
  </si>
  <si>
    <t>example 25</t>
  </si>
  <si>
    <t>example 26</t>
  </si>
  <si>
    <t>example 27</t>
  </si>
  <si>
    <t>example 28</t>
  </si>
  <si>
    <t>example 29</t>
  </si>
  <si>
    <t>example 30</t>
  </si>
  <si>
    <t>example 31</t>
  </si>
  <si>
    <t>example 32</t>
  </si>
  <si>
    <t>example 33</t>
  </si>
  <si>
    <t>example 34</t>
  </si>
  <si>
    <t>example 35</t>
  </si>
  <si>
    <t>example 36</t>
  </si>
  <si>
    <t>example 37</t>
  </si>
  <si>
    <t>example 38</t>
  </si>
  <si>
    <t>example 39</t>
  </si>
  <si>
    <t>example 40</t>
  </si>
  <si>
    <t>example 41</t>
  </si>
  <si>
    <t>example 42</t>
  </si>
  <si>
    <t>example 43</t>
  </si>
  <si>
    <t>example 44</t>
  </si>
  <si>
    <t>example 45</t>
  </si>
  <si>
    <t>example 46</t>
  </si>
  <si>
    <t>example 47</t>
  </si>
  <si>
    <t>example 48</t>
  </si>
  <si>
    <t>example 49</t>
  </si>
  <si>
    <t>example 50</t>
  </si>
  <si>
    <t>example 51</t>
  </si>
  <si>
    <t>example 52</t>
  </si>
  <si>
    <t>example 53</t>
  </si>
  <si>
    <t>example 54</t>
  </si>
  <si>
    <t>example 55</t>
  </si>
  <si>
    <t>example 56</t>
  </si>
  <si>
    <t>example 57</t>
  </si>
  <si>
    <t>example 58</t>
  </si>
  <si>
    <t>example 59</t>
  </si>
  <si>
    <t>example 60</t>
  </si>
  <si>
    <t>example 61</t>
  </si>
  <si>
    <t>example 62</t>
  </si>
  <si>
    <t>example 63</t>
  </si>
  <si>
    <t>example 64</t>
  </si>
  <si>
    <t>example 65</t>
  </si>
  <si>
    <t>example 66</t>
  </si>
  <si>
    <t>example 67</t>
  </si>
  <si>
    <t>example 68</t>
  </si>
  <si>
    <t>example 69</t>
  </si>
  <si>
    <t>example 70</t>
  </si>
  <si>
    <t>example 71</t>
  </si>
  <si>
    <t>example 72</t>
  </si>
  <si>
    <t>example 73</t>
  </si>
  <si>
    <t>example 74</t>
  </si>
  <si>
    <t>example 75</t>
  </si>
  <si>
    <t>example 76</t>
  </si>
  <si>
    <t>example 77</t>
  </si>
  <si>
    <t>example 78</t>
  </si>
  <si>
    <t>example 79</t>
  </si>
  <si>
    <t>example 80</t>
  </si>
  <si>
    <t>example 81</t>
  </si>
  <si>
    <t>example 82</t>
  </si>
  <si>
    <t>example 83</t>
  </si>
  <si>
    <t>example 84</t>
  </si>
  <si>
    <t>example 85</t>
  </si>
  <si>
    <t>example 86</t>
  </si>
  <si>
    <t>example 87</t>
  </si>
  <si>
    <t>example 88</t>
  </si>
  <si>
    <t>example 89</t>
  </si>
  <si>
    <t>example 90</t>
  </si>
  <si>
    <t>example 91</t>
  </si>
  <si>
    <t>example 92</t>
  </si>
  <si>
    <t>example 93</t>
  </si>
  <si>
    <t>example 94</t>
  </si>
  <si>
    <t>example 95</t>
  </si>
  <si>
    <t>example 96</t>
  </si>
  <si>
    <t>example 97</t>
  </si>
  <si>
    <t>example 98</t>
  </si>
  <si>
    <t>example 99</t>
  </si>
  <si>
    <t>example 100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</si>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</sst>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6"/>
      <name val="Yu Gothic"/>
      <family val="2"/>
      <charset val="128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rgb="FF0432FF"/>
      <name val="Calibri"/>
      <family val="2"/>
      <scheme val="minor"/>
    </font>
    <font>
      <sz val="13"/>
      <color rgb="FF203E94"/>
      <name val="Calibri"/>
      <family val="2"/>
      <scheme val="minor"/>
    </font>
    <font>
      <sz val="13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/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wrapText="1"/>
    </xf>
    <xf numFmtId="1" fontId="0" fillId="0" borderId="7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4" fillId="0" borderId="2" xfId="0" applyFont="1" applyBorder="1"/>
    <xf numFmtId="0" fontId="15" fillId="0" borderId="2" xfId="0" applyFont="1" applyBorder="1"/>
    <xf numFmtId="0" fontId="15" fillId="0" borderId="0" xfId="0" applyFont="1"/>
    <xf numFmtId="0" fontId="16" fillId="0" borderId="0" xfId="2" applyFont="1"/>
    <xf numFmtId="0" fontId="17" fillId="0" borderId="15" xfId="0" applyFont="1" applyBorder="1" applyAlignment="1">
      <alignment horizontal="center"/>
    </xf>
    <xf numFmtId="0" fontId="15" fillId="3" borderId="15" xfId="0" applyFont="1" applyFill="1" applyBorder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8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Fill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wrapText="1"/>
    </xf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wrapText="1"/>
    </xf>
    <xf numFmtId="0" fontId="16" fillId="0" borderId="0" xfId="2" applyFont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6" fillId="0" borderId="0" xfId="2" applyFont="1" applyAlignment="1">
      <alignment horizontal="left"/>
    </xf>
    <xf numFmtId="0" fontId="20" fillId="0" borderId="16" xfId="2" applyFont="1" applyBorder="1" applyAlignment="1">
      <alignment horizontal="left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Fill="1" applyBorder="1" applyAlignment="1" applyProtection="1">
      <alignment horizontal="center" vertical="center"/>
      <protection locked="0"/>
    </xf>
    <xf numFmtId="14" fontId="12" fillId="2" borderId="13" xfId="0" applyNumberFormat="1" applyFont="1" applyFill="1" applyBorder="1" applyAlignment="1" applyProtection="1">
      <alignment horizontal="center" vertical="center"/>
      <protection locked="0"/>
    </xf>
    <xf numFmtId="14" fontId="12" fillId="2" borderId="14" xfId="0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_Sheet4" xfId="1" xr:uid="{A7EC4EFC-7147-46CC-9188-C22CA188B858}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mruColors>
      <color rgb="FF0563C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3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'Data Input'!$C$4:$C$103</c:f>
              <c:strCache>
                <c:ptCount val="100"/>
                <c:pt idx="0">
                  <c:v>201</c:v>
                </c:pt>
                <c:pt idx="1">
                  <c:v>202</c:v>
                </c:pt>
                <c:pt idx="2">
                  <c:v>203</c:v>
                </c:pt>
                <c:pt idx="3">
                  <c:v>204</c:v>
                </c:pt>
                <c:pt idx="4">
                  <c:v>204</c:v>
                </c:pt>
                <c:pt idx="5">
                  <c:v>153</c:v>
                </c:pt>
                <c:pt idx="6">
                  <c:v>161</c:v>
                </c:pt>
                <c:pt idx="7">
                  <c:v>187</c:v>
                </c:pt>
                <c:pt idx="8">
                  <c:v>14</c:v>
                </c:pt>
                <c:pt idx="9">
                  <c:v>35</c:v>
                </c:pt>
                <c:pt idx="10">
                  <c:v>170</c:v>
                </c:pt>
                <c:pt idx="11">
                  <c:v>169</c:v>
                </c:pt>
                <c:pt idx="12">
                  <c:v>160</c:v>
                </c:pt>
                <c:pt idx="13">
                  <c:v>158</c:v>
                </c:pt>
                <c:pt idx="14">
                  <c:v>176</c:v>
                </c:pt>
                <c:pt idx="15">
                  <c:v>152</c:v>
                </c:pt>
                <c:pt idx="16">
                  <c:v>7</c:v>
                </c:pt>
                <c:pt idx="17">
                  <c:v>196</c:v>
                </c:pt>
                <c:pt idx="18">
                  <c:v>159</c:v>
                </c:pt>
                <c:pt idx="19">
                  <c:v>29</c:v>
                </c:pt>
                <c:pt idx="20">
                  <c:v>157</c:v>
                </c:pt>
                <c:pt idx="21">
                  <c:v>155</c:v>
                </c:pt>
                <c:pt idx="22">
                  <c:v>44</c:v>
                </c:pt>
                <c:pt idx="23">
                  <c:v>182</c:v>
                </c:pt>
                <c:pt idx="24">
                  <c:v>23</c:v>
                </c:pt>
                <c:pt idx="25">
                  <c:v>184</c:v>
                </c:pt>
                <c:pt idx="26">
                  <c:v>48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E24A338-0351-43B9-87FA-DBAFE6CFCD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CA1-4633-9C36-3100E77B96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5FE4228-7EA8-4D96-ACA8-AB97216654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CA1-4633-9C36-3100E77B96C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B58E86C-ECF4-4DC3-B18C-77DF4A5404F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CA1-4633-9C36-3100E77B96C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C84EF75-091C-4067-9653-46D72BA596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CA1-4633-9C36-3100E77B96C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2E51F8B-F144-4636-98A7-C36D2BEAF3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CA1-4633-9C36-3100E77B96C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A8C15FB-048D-4645-B0E3-1CA42EF66D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CA1-4633-9C36-3100E77B96C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FA1BA3E-5865-4227-8608-E7F87A8C5F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CA1-4633-9C36-3100E77B96C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8177918-A190-4C75-8C8D-4DDEF4D817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CA1-4633-9C36-3100E77B96C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42CC25C-1CEC-4482-A6E6-1CF6AF0DFF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CA1-4633-9C36-3100E77B96C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63375B7-4640-4F22-8B0E-1EEEBE523A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CA1-4633-9C36-3100E77B96C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EA6C917-9E3B-46FA-9FBE-CF2149EF28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CA1-4633-9C36-3100E77B96C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5B202F7-E3AE-442D-83AB-CAAEA2C7D5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CA1-4633-9C36-3100E77B96C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11C4BC3-1CE0-4F93-9AFC-E006C453BC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CA1-4633-9C36-3100E77B96C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4A4749A-C44A-4505-9F1A-DCF5DD5AA0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CA1-4633-9C36-3100E77B96C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08AC1BF-3E33-497C-8E8F-F1C53BB854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CA1-4633-9C36-3100E77B96C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487194A-7BC2-4EFF-AC2C-55AD59BF9E7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CA1-4633-9C36-3100E77B96C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69FD4EA-2C95-4C53-849F-F088DD7F7B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CA1-4633-9C36-3100E77B96C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994F845-4B00-4023-80D6-8B0805A056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CA1-4633-9C36-3100E77B96C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91FB3B3-BFCD-4C1C-B896-D72CE2E7EF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CA1-4633-9C36-3100E77B96C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B4D916E-BF01-4C0C-862D-65AF268B5F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CA1-4633-9C36-3100E77B96C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9C086E5-E493-4646-8721-606C909922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CA1-4633-9C36-3100E77B96C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5C4B69FB-E0FE-429C-95C5-71131C1345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7CA1-4633-9C36-3100E77B96C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FDDE865-9E44-40B6-988D-AD49F8BA22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CA1-4633-9C36-3100E77B96C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7946982-3F28-4273-9B50-980354FB7F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CA1-4633-9C36-3100E77B96C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D1AACB7-C263-4BB7-983C-E36B743C15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CA1-4633-9C36-3100E77B96C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906627CF-6ED8-49BF-949F-D9602B14B7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CA1-4633-9C36-3100E77B96C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30D7BEA-F143-4F2F-B42D-0C79BC344F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CA1-4633-9C36-3100E77B96C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7CA1-4633-9C36-3100E77B96C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7CA1-4633-9C36-3100E77B96C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7CA1-4633-9C36-3100E77B96C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7CA1-4633-9C36-3100E77B96C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7CA1-4633-9C36-3100E77B96C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7CA1-4633-9C36-3100E77B96C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7CA1-4633-9C36-3100E77B96C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7CA1-4633-9C36-3100E77B96C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7CA1-4633-9C36-3100E77B96C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7CA1-4633-9C36-3100E77B96C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7CA1-4633-9C36-3100E77B96C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7CA1-4633-9C36-3100E77B96C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7CA1-4633-9C36-3100E77B96C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7CA1-4633-9C36-3100E77B96C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7CA1-4633-9C36-3100E77B96C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7CA1-4633-9C36-3100E77B96C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7CA1-4633-9C36-3100E77B96C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7CA1-4633-9C36-3100E77B96C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7CA1-4633-9C36-3100E77B96C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7CA1-4633-9C36-3100E77B96C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7CA1-4633-9C36-3100E77B96C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7CA1-4633-9C36-3100E77B96C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7CA1-4633-9C36-3100E77B96C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7CA1-4633-9C36-3100E77B96C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7CA1-4633-9C36-3100E77B96C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4-7CA1-4633-9C36-3100E77B96C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7CA1-4633-9C36-3100E77B96C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6-7CA1-4633-9C36-3100E77B96C0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7CA1-4633-9C36-3100E77B96C0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8-7CA1-4633-9C36-3100E77B96C0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9-7CA1-4633-9C36-3100E77B96C0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A-7CA1-4633-9C36-3100E77B96C0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B-7CA1-4633-9C36-3100E77B96C0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C-7CA1-4633-9C36-3100E77B96C0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D-7CA1-4633-9C36-3100E77B96C0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E-7CA1-4633-9C36-3100E77B96C0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7CA1-4633-9C36-3100E77B96C0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0-7CA1-4633-9C36-3100E77B96C0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1-7CA1-4633-9C36-3100E77B96C0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2-7CA1-4633-9C36-3100E77B96C0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3-7CA1-4633-9C36-3100E77B96C0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4-7CA1-4633-9C36-3100E77B96C0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7CA1-4633-9C36-3100E77B96C0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6-7CA1-4633-9C36-3100E77B96C0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7-7CA1-4633-9C36-3100E77B96C0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8-7CA1-4633-9C36-3100E77B96C0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9-7CA1-4633-9C36-3100E77B96C0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A-7CA1-4633-9C36-3100E77B96C0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B-7CA1-4633-9C36-3100E77B96C0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C-7CA1-4633-9C36-3100E77B96C0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D-7CA1-4633-9C36-3100E77B96C0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E-7CA1-4633-9C36-3100E77B96C0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F-7CA1-4633-9C36-3100E77B96C0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0-7CA1-4633-9C36-3100E77B96C0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1-7CA1-4633-9C36-3100E77B96C0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2-7CA1-4633-9C36-3100E77B96C0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3-7CA1-4633-9C36-3100E77B96C0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4-7CA1-4633-9C36-3100E77B96C0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5-7CA1-4633-9C36-3100E77B96C0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6-7CA1-4633-9C36-3100E77B96C0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7-7CA1-4633-9C36-3100E77B96C0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8-7CA1-4633-9C36-3100E77B96C0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9-7CA1-4633-9C36-3100E77B96C0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A-7CA1-4633-9C36-3100E77B96C0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B-7CA1-4633-9C36-3100E77B96C0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C-7CA1-4633-9C36-3100E77B96C0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D-7CA1-4633-9C36-3100E77B96C0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E-7CA1-4633-9C36-3100E77B96C0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F-7CA1-4633-9C36-3100E77B96C0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0-7CA1-4633-9C36-3100E77B96C0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1-7CA1-4633-9C36-3100E77B96C0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2-7CA1-4633-9C36-3100E77B96C0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3-7CA1-4633-9C36-3100E77B96C0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4-7CA1-4633-9C36-3100E77B96C0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5-7CA1-4633-9C36-3100E77B96C0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6-7CA1-4633-9C36-3100E77B96C0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7-7CA1-4633-9C36-3100E77B96C0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8-7CA1-4633-9C36-3100E77B96C0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9-7CA1-4633-9C36-3100E77B96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'Data Input'!$F$4:$F$109</c:f>
              <c:numCache>
                <c:formatCode>General</c:formatCode>
                <c:ptCount val="106"/>
                <c:pt idx="0">
                  <c:v>1356</c:v>
                </c:pt>
                <c:pt idx="1">
                  <c:v>1100</c:v>
                </c:pt>
                <c:pt idx="2">
                  <c:v>1600</c:v>
                </c:pt>
                <c:pt idx="3">
                  <c:v>1100</c:v>
                </c:pt>
                <c:pt idx="4">
                  <c:v>1200</c:v>
                </c:pt>
                <c:pt idx="5">
                  <c:v>1950</c:v>
                </c:pt>
                <c:pt idx="6">
                  <c:v>1800</c:v>
                </c:pt>
                <c:pt idx="7">
                  <c:v>1700</c:v>
                </c:pt>
                <c:pt idx="8">
                  <c:v>1660</c:v>
                </c:pt>
                <c:pt idx="9">
                  <c:v>1643</c:v>
                </c:pt>
                <c:pt idx="10">
                  <c:v>1620</c:v>
                </c:pt>
                <c:pt idx="11">
                  <c:v>1609</c:v>
                </c:pt>
                <c:pt idx="12">
                  <c:v>1598</c:v>
                </c:pt>
                <c:pt idx="13">
                  <c:v>1595</c:v>
                </c:pt>
                <c:pt idx="14">
                  <c:v>1593</c:v>
                </c:pt>
                <c:pt idx="15">
                  <c:v>1580</c:v>
                </c:pt>
                <c:pt idx="16">
                  <c:v>1563</c:v>
                </c:pt>
                <c:pt idx="17">
                  <c:v>1556</c:v>
                </c:pt>
                <c:pt idx="18">
                  <c:v>1533</c:v>
                </c:pt>
                <c:pt idx="19">
                  <c:v>1449</c:v>
                </c:pt>
                <c:pt idx="20">
                  <c:v>1440</c:v>
                </c:pt>
                <c:pt idx="21">
                  <c:v>1415</c:v>
                </c:pt>
                <c:pt idx="22">
                  <c:v>1400</c:v>
                </c:pt>
                <c:pt idx="23">
                  <c:v>1345</c:v>
                </c:pt>
                <c:pt idx="24">
                  <c:v>1206</c:v>
                </c:pt>
                <c:pt idx="25">
                  <c:v>1120</c:v>
                </c:pt>
                <c:pt idx="26">
                  <c:v>965</c:v>
                </c:pt>
              </c:numCache>
            </c:numRef>
          </c:xVal>
          <c:yVal>
            <c:numRef>
              <c:f>'Data Input'!$D$4:$D$109</c:f>
              <c:numCache>
                <c:formatCode>General</c:formatCode>
                <c:ptCount val="106"/>
                <c:pt idx="0">
                  <c:v>441</c:v>
                </c:pt>
                <c:pt idx="1">
                  <c:v>484</c:v>
                </c:pt>
                <c:pt idx="2">
                  <c:v>500</c:v>
                </c:pt>
                <c:pt idx="3">
                  <c:v>400</c:v>
                </c:pt>
                <c:pt idx="4">
                  <c:v>400</c:v>
                </c:pt>
                <c:pt idx="5">
                  <c:v>329</c:v>
                </c:pt>
                <c:pt idx="6">
                  <c:v>334</c:v>
                </c:pt>
                <c:pt idx="7">
                  <c:v>305</c:v>
                </c:pt>
                <c:pt idx="8">
                  <c:v>380</c:v>
                </c:pt>
                <c:pt idx="9">
                  <c:v>447</c:v>
                </c:pt>
                <c:pt idx="10">
                  <c:v>419</c:v>
                </c:pt>
                <c:pt idx="11">
                  <c:v>318</c:v>
                </c:pt>
                <c:pt idx="12">
                  <c:v>410</c:v>
                </c:pt>
                <c:pt idx="13">
                  <c:v>399</c:v>
                </c:pt>
                <c:pt idx="14">
                  <c:v>433</c:v>
                </c:pt>
                <c:pt idx="15">
                  <c:v>220</c:v>
                </c:pt>
                <c:pt idx="16">
                  <c:v>212</c:v>
                </c:pt>
                <c:pt idx="17">
                  <c:v>372</c:v>
                </c:pt>
                <c:pt idx="18">
                  <c:v>405</c:v>
                </c:pt>
                <c:pt idx="19">
                  <c:v>443</c:v>
                </c:pt>
                <c:pt idx="20">
                  <c:v>358</c:v>
                </c:pt>
                <c:pt idx="21">
                  <c:v>382</c:v>
                </c:pt>
                <c:pt idx="22">
                  <c:v>339</c:v>
                </c:pt>
                <c:pt idx="23">
                  <c:v>435</c:v>
                </c:pt>
                <c:pt idx="24">
                  <c:v>306</c:v>
                </c:pt>
                <c:pt idx="25">
                  <c:v>300</c:v>
                </c:pt>
                <c:pt idx="26">
                  <c:v>412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'Data Input'!$E$4:$E$103</c15:f>
                <c15:dlblRangeCache>
                  <c:ptCount val="100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8AD-434A-8BE7-40DEDE8CFA82}"/>
            </c:ext>
          </c:extLst>
        </c:ser>
        <c:ser>
          <c:idx val="1"/>
          <c:order val="1"/>
          <c:tx>
            <c:v>Average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percentage"/>
            <c:noEndCap val="0"/>
            <c:val val="100"/>
            <c:spPr>
              <a:noFill/>
              <a:ln w="19050" cap="flat" cmpd="sng" algn="ctr">
                <a:solidFill>
                  <a:schemeClr val="accent2"/>
                </a:solidFill>
                <a:prstDash val="sysDash"/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100"/>
            <c:spPr>
              <a:noFill/>
              <a:ln w="19050" cap="flat" cmpd="sng" algn="ctr">
                <a:solidFill>
                  <a:schemeClr val="accent2"/>
                </a:solidFill>
                <a:prstDash val="sysDash"/>
                <a:round/>
              </a:ln>
              <a:effectLst/>
            </c:spPr>
          </c:errBars>
          <c:xVal>
            <c:numRef>
              <c:f>'Data Input'!$R$14</c:f>
              <c:numCache>
                <c:formatCode>0</c:formatCode>
                <c:ptCount val="1"/>
                <c:pt idx="0">
                  <c:v>1470.2222222222222</c:v>
                </c:pt>
              </c:numCache>
            </c:numRef>
          </c:xVal>
          <c:yVal>
            <c:numRef>
              <c:f>'Data Input'!$R$15</c:f>
              <c:numCache>
                <c:formatCode>0</c:formatCode>
                <c:ptCount val="1"/>
                <c:pt idx="0">
                  <c:v>377.14814814814815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D-434A-8BE7-40DEDE8CF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522928"/>
        <c:axId val="970520632"/>
      </c:scatterChart>
      <c:valAx>
        <c:axId val="970522928"/>
        <c:scaling>
          <c:orientation val="minMax"/>
          <c:max val="2000"/>
          <c:min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Cow Weight (lb)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520632"/>
        <c:crossesAt val="0"/>
        <c:crossBetween val="midCat"/>
      </c:valAx>
      <c:valAx>
        <c:axId val="970520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Weaning Weight (lb)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522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/>
            </a:pPr>
            <a:r>
              <a:rPr lang="en-US"/>
              <a:t>Cow Weight vs 205 Day Weaning Weight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Input'!$M$3</c:f>
              <c:strCache>
                <c:ptCount val="1"/>
                <c:pt idx="0">
                  <c:v>205 day weight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8FF1C16-5083-4F4F-AE03-F7D5421CAE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D6-40B8-9ED7-0340A3C092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655B9EE-409F-47CF-B1D3-A761F2C800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D6-40B8-9ED7-0340A3C092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B47DB3-B871-4772-991C-CE55312739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D6-40B8-9ED7-0340A3C092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564C8EB-B211-483A-BCA8-808D551693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D6-40B8-9ED7-0340A3C092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133B4EF-BEAE-4E7F-B6E5-3A368D566A1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D6-40B8-9ED7-0340A3C092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0447377-5DD6-42A0-A823-AD50F014A6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D6-40B8-9ED7-0340A3C092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D656B47-E9F9-44DA-A00C-71F2E5AC43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D6-40B8-9ED7-0340A3C092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E089576-A2F0-4E21-8187-D0688CDDBE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3D6-40B8-9ED7-0340A3C092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1B31933-6CF4-494D-BDC2-939CE1B079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3D6-40B8-9ED7-0340A3C092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9A11EBE-0037-4E09-8B4B-A32FD20684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3D6-40B8-9ED7-0340A3C092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BCF1178-588C-4A29-A073-409FB5071E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3D6-40B8-9ED7-0340A3C092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2444DC5-1DE3-4800-8E21-FD16756699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3D6-40B8-9ED7-0340A3C092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1D334A3-D05C-41EF-A1D7-35A181E0E4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3D6-40B8-9ED7-0340A3C092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EBAB43D-1108-4B08-8AE3-84CCF33B1B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D6-40B8-9ED7-0340A3C092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0842F0B-F0A4-4712-AFEB-A3F42CE42A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3D6-40B8-9ED7-0340A3C092A8}"/>
                </c:ext>
              </c:extLst>
            </c:dLbl>
            <c:dLbl>
              <c:idx val="15"/>
              <c:tx>
                <c:rich>
                  <a:bodyPr rot="0" vert="horz"/>
                  <a:lstStyle/>
                  <a:p>
                    <a:pPr>
                      <a:defRPr/>
                    </a:pPr>
                    <a:fld id="{D26FB462-83EB-4B6F-806F-7D3B11D9DA34}" type="CELLRANGE">
                      <a:rPr lang="en-US"/>
                      <a:pPr>
                        <a:defRPr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D6-40B8-9ED7-0340A3C092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A9B0ED9-BA43-4E1E-8E57-758E9E5FBA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D6-40B8-9ED7-0340A3C092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945D048-3059-4755-9DD2-61B2D09EA3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D6-40B8-9ED7-0340A3C092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ED9D446-02B9-4440-91D4-035C704819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D6-40B8-9ED7-0340A3C092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548389C-5711-49AD-B7E8-0192A6DEF3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D6-40B8-9ED7-0340A3C092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7A86B5F-75E7-4FFB-9277-0DB4C69BF2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D6-40B8-9ED7-0340A3C092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A5898FA-BBB3-402E-9E08-9622B69E35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D6-40B8-9ED7-0340A3C092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305CED96-9BDF-40F8-9634-3E467ACB06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3D6-40B8-9ED7-0340A3C092A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7759FDA-BA4B-4DE9-B6C7-22D7A33A11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D6-40B8-9ED7-0340A3C092A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2D2A6E53-E927-4AA1-A21C-5E5B6A8DF0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D6-40B8-9ED7-0340A3C092A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B5C2D02-B866-4F80-9349-4ABC6D8A64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D6-40B8-9ED7-0340A3C092A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FC64C91-C804-4920-AD36-53C526CCF8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D6-40B8-9ED7-0340A3C092A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13D6-40B8-9ED7-0340A3C092A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13D6-40B8-9ED7-0340A3C092A8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13D6-40B8-9ED7-0340A3C092A8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13D6-40B8-9ED7-0340A3C092A8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13D6-40B8-9ED7-0340A3C092A8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13D6-40B8-9ED7-0340A3C092A8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13D6-40B8-9ED7-0340A3C092A8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13D6-40B8-9ED7-0340A3C092A8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13D6-40B8-9ED7-0340A3C092A8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13D6-40B8-9ED7-0340A3C092A8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13D6-40B8-9ED7-0340A3C092A8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13D6-40B8-9ED7-0340A3C092A8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13D6-40B8-9ED7-0340A3C092A8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13D6-40B8-9ED7-0340A3C092A8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13D6-40B8-9ED7-0340A3C092A8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13D6-40B8-9ED7-0340A3C092A8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13D6-40B8-9ED7-0340A3C092A8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13D6-40B8-9ED7-0340A3C092A8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13D6-40B8-9ED7-0340A3C092A8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13D6-40B8-9ED7-0340A3C092A8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13D6-40B8-9ED7-0340A3C092A8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13D6-40B8-9ED7-0340A3C092A8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13D6-40B8-9ED7-0340A3C092A8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4-13D6-40B8-9ED7-0340A3C092A8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13D6-40B8-9ED7-0340A3C092A8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6-13D6-40B8-9ED7-0340A3C092A8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13D6-40B8-9ED7-0340A3C092A8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8-13D6-40B8-9ED7-0340A3C092A8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9-13D6-40B8-9ED7-0340A3C092A8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A-13D6-40B8-9ED7-0340A3C092A8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B-13D6-40B8-9ED7-0340A3C092A8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C-13D6-40B8-9ED7-0340A3C092A8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D-13D6-40B8-9ED7-0340A3C092A8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E-13D6-40B8-9ED7-0340A3C092A8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13D6-40B8-9ED7-0340A3C092A8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0-13D6-40B8-9ED7-0340A3C092A8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1-13D6-40B8-9ED7-0340A3C092A8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2-13D6-40B8-9ED7-0340A3C092A8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3-13D6-40B8-9ED7-0340A3C092A8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4-13D6-40B8-9ED7-0340A3C092A8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13D6-40B8-9ED7-0340A3C092A8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6-13D6-40B8-9ED7-0340A3C092A8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7-13D6-40B8-9ED7-0340A3C092A8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8-13D6-40B8-9ED7-0340A3C092A8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9-13D6-40B8-9ED7-0340A3C092A8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A-13D6-40B8-9ED7-0340A3C092A8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B-13D6-40B8-9ED7-0340A3C092A8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C-13D6-40B8-9ED7-0340A3C092A8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D-13D6-40B8-9ED7-0340A3C092A8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E-13D6-40B8-9ED7-0340A3C092A8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F-13D6-40B8-9ED7-0340A3C092A8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0-13D6-40B8-9ED7-0340A3C092A8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1-13D6-40B8-9ED7-0340A3C092A8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2-13D6-40B8-9ED7-0340A3C092A8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3-13D6-40B8-9ED7-0340A3C092A8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4-13D6-40B8-9ED7-0340A3C092A8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5-13D6-40B8-9ED7-0340A3C092A8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6-13D6-40B8-9ED7-0340A3C092A8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7-13D6-40B8-9ED7-0340A3C092A8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8-13D6-40B8-9ED7-0340A3C092A8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9-13D6-40B8-9ED7-0340A3C092A8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A-13D6-40B8-9ED7-0340A3C092A8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B-13D6-40B8-9ED7-0340A3C092A8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C-13D6-40B8-9ED7-0340A3C092A8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D-13D6-40B8-9ED7-0340A3C092A8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E-13D6-40B8-9ED7-0340A3C092A8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F-13D6-40B8-9ED7-0340A3C092A8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0-13D6-40B8-9ED7-0340A3C092A8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1-13D6-40B8-9ED7-0340A3C092A8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2-13D6-40B8-9ED7-0340A3C092A8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3-13D6-40B8-9ED7-0340A3C092A8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4-13D6-40B8-9ED7-0340A3C092A8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5-13D6-40B8-9ED7-0340A3C092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'Data Input'!$F$4:$F$109</c:f>
              <c:numCache>
                <c:formatCode>General</c:formatCode>
                <c:ptCount val="106"/>
                <c:pt idx="0">
                  <c:v>1356</c:v>
                </c:pt>
                <c:pt idx="1">
                  <c:v>1100</c:v>
                </c:pt>
                <c:pt idx="2">
                  <c:v>1600</c:v>
                </c:pt>
                <c:pt idx="3">
                  <c:v>1100</c:v>
                </c:pt>
                <c:pt idx="4">
                  <c:v>1200</c:v>
                </c:pt>
                <c:pt idx="5">
                  <c:v>1950</c:v>
                </c:pt>
                <c:pt idx="6">
                  <c:v>1800</c:v>
                </c:pt>
                <c:pt idx="7">
                  <c:v>1700</c:v>
                </c:pt>
                <c:pt idx="8">
                  <c:v>1660</c:v>
                </c:pt>
                <c:pt idx="9">
                  <c:v>1643</c:v>
                </c:pt>
                <c:pt idx="10">
                  <c:v>1620</c:v>
                </c:pt>
                <c:pt idx="11">
                  <c:v>1609</c:v>
                </c:pt>
                <c:pt idx="12">
                  <c:v>1598</c:v>
                </c:pt>
                <c:pt idx="13">
                  <c:v>1595</c:v>
                </c:pt>
                <c:pt idx="14">
                  <c:v>1593</c:v>
                </c:pt>
                <c:pt idx="15">
                  <c:v>1580</c:v>
                </c:pt>
                <c:pt idx="16">
                  <c:v>1563</c:v>
                </c:pt>
                <c:pt idx="17">
                  <c:v>1556</c:v>
                </c:pt>
                <c:pt idx="18">
                  <c:v>1533</c:v>
                </c:pt>
                <c:pt idx="19">
                  <c:v>1449</c:v>
                </c:pt>
                <c:pt idx="20">
                  <c:v>1440</c:v>
                </c:pt>
                <c:pt idx="21">
                  <c:v>1415</c:v>
                </c:pt>
                <c:pt idx="22">
                  <c:v>1400</c:v>
                </c:pt>
                <c:pt idx="23">
                  <c:v>1345</c:v>
                </c:pt>
                <c:pt idx="24">
                  <c:v>1206</c:v>
                </c:pt>
                <c:pt idx="25">
                  <c:v>1120</c:v>
                </c:pt>
                <c:pt idx="26">
                  <c:v>965</c:v>
                </c:pt>
              </c:numCache>
            </c:numRef>
          </c:xVal>
          <c:yVal>
            <c:numRef>
              <c:f>'Data Input'!$M$4:$M$103</c:f>
              <c:numCache>
                <c:formatCode>0</c:formatCode>
                <c:ptCount val="100"/>
                <c:pt idx="0">
                  <c:v>766.55371900826447</c:v>
                </c:pt>
                <c:pt idx="1">
                  <c:v>795.70833333333326</c:v>
                </c:pt>
                <c:pt idx="2">
                  <c:v>807.14285714285722</c:v>
                </c:pt>
                <c:pt idx="3">
                  <c:v>707.61864406779671</c:v>
                </c:pt>
                <c:pt idx="4">
                  <c:v>712.44444444444446</c:v>
                </c:pt>
                <c:pt idx="5">
                  <c:v>523.87931034482767</c:v>
                </c:pt>
                <c:pt idx="6">
                  <c:v>536.695652173913</c:v>
                </c:pt>
                <c:pt idx="7">
                  <c:v>488.59649122807019</c:v>
                </c:pt>
                <c:pt idx="8">
                  <c:v>628.31858407079642</c:v>
                </c:pt>
                <c:pt idx="9">
                  <c:v>755.89285714285722</c:v>
                </c:pt>
                <c:pt idx="10">
                  <c:v>777.31531531531527</c:v>
                </c:pt>
                <c:pt idx="11">
                  <c:v>527.86363636363626</c:v>
                </c:pt>
                <c:pt idx="12">
                  <c:v>705.04587155963304</c:v>
                </c:pt>
                <c:pt idx="13">
                  <c:v>711</c:v>
                </c:pt>
                <c:pt idx="14">
                  <c:v>760.8878504672897</c:v>
                </c:pt>
                <c:pt idx="15">
                  <c:v>422.42452830188682</c:v>
                </c:pt>
                <c:pt idx="16">
                  <c:v>342.47619047619048</c:v>
                </c:pt>
                <c:pt idx="17">
                  <c:v>660.43269230769238</c:v>
                </c:pt>
                <c:pt idx="18">
                  <c:v>744.79611650485435</c:v>
                </c:pt>
                <c:pt idx="19">
                  <c:v>814.60784313725492</c:v>
                </c:pt>
                <c:pt idx="20">
                  <c:v>649.40594059405942</c:v>
                </c:pt>
                <c:pt idx="21">
                  <c:v>704.35</c:v>
                </c:pt>
                <c:pt idx="22">
                  <c:v>621.66666666666663</c:v>
                </c:pt>
                <c:pt idx="23">
                  <c:v>828.0612244897959</c:v>
                </c:pt>
                <c:pt idx="24">
                  <c:v>563.19587628865975</c:v>
                </c:pt>
                <c:pt idx="25">
                  <c:v>555.46875</c:v>
                </c:pt>
                <c:pt idx="26">
                  <c:v>802.21052631578948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'Data Input'!$E$4:$E$103</c15:f>
                <c15:dlblRangeCache>
                  <c:ptCount val="100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D6-40B8-9ED7-0340A3C092A8}"/>
            </c:ext>
          </c:extLst>
        </c:ser>
        <c:ser>
          <c:idx val="1"/>
          <c:order val="1"/>
          <c:tx>
            <c:v>Average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percentage"/>
            <c:noEndCap val="0"/>
            <c:val val="100"/>
            <c:spPr>
              <a:noFill/>
              <a:ln w="19050" cap="flat" cmpd="sng" algn="ctr">
                <a:solidFill>
                  <a:schemeClr val="accent2"/>
                </a:solidFill>
                <a:prstDash val="sysDash"/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100"/>
            <c:spPr>
              <a:noFill/>
              <a:ln w="19050" cap="flat" cmpd="sng" algn="ctr">
                <a:solidFill>
                  <a:schemeClr val="accent2"/>
                </a:solidFill>
                <a:prstDash val="sysDash"/>
                <a:round/>
              </a:ln>
              <a:effectLst/>
            </c:spPr>
          </c:errBars>
          <c:xVal>
            <c:numRef>
              <c:f>'Data Input'!$R$14</c:f>
              <c:numCache>
                <c:formatCode>0</c:formatCode>
                <c:ptCount val="1"/>
                <c:pt idx="0">
                  <c:v>1470.2222222222222</c:v>
                </c:pt>
              </c:numCache>
            </c:numRef>
          </c:xVal>
          <c:yVal>
            <c:numRef>
              <c:f>'Data Input'!$R$16</c:f>
              <c:numCache>
                <c:formatCode>0</c:formatCode>
                <c:ptCount val="1"/>
                <c:pt idx="0">
                  <c:v>663.48370080540315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D6-40B8-9ED7-0340A3C09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522928"/>
        <c:axId val="970520632"/>
      </c:scatterChart>
      <c:valAx>
        <c:axId val="970522928"/>
        <c:scaling>
          <c:orientation val="minMax"/>
          <c:max val="2000"/>
          <c:min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Cow Weight (lb)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520632"/>
        <c:crossesAt val="0"/>
        <c:crossBetween val="midCat"/>
      </c:valAx>
      <c:valAx>
        <c:axId val="970520632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Weaning Weight  (lb)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522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9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Cow Weight vs Calf Average Daily Gain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9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Input'!$K$3</c:f>
              <c:strCache>
                <c:ptCount val="1"/>
                <c:pt idx="0">
                  <c:v>Average Daily gain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A058E35-B517-4152-B52B-ECE3B1E545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4A8-4436-897B-C6A9786430C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6ABEACD-01E8-4A91-8EF6-F57C89A6B6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4A8-4436-897B-C6A9786430C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27C964-183F-40D1-BFD8-6ADB8E8650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4A8-4436-897B-C6A9786430C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D894C80-BB7B-4830-9406-AE9F42B50A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4A8-4436-897B-C6A9786430C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7B65084-9818-4E14-AEF7-9A6E47E829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4A8-4436-897B-C6A9786430C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5BE0A00-A2A5-43C0-A309-34E5933E98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4A8-4436-897B-C6A9786430C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BF0DEA1-B0BE-4295-A29B-B6F4FEEE10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4A8-4436-897B-C6A9786430C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CEB26E6-7A46-47E1-8A18-3D025C10B8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4A8-4436-897B-C6A9786430C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FEBD9BC-3889-4E7F-86B7-6C9278DD45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4A8-4436-897B-C6A9786430C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042254E-9EF3-490D-A7EE-901768CF23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4A8-4436-897B-C6A9786430C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1F20921-1155-4DD6-95B1-C724FDE389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4A8-4436-897B-C6A9786430C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5B39AA7-A1AF-429F-9381-74BB1E867C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4A8-4436-897B-C6A9786430C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B3F6AEF-F7A9-438B-9B3E-D771659B61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4A8-4436-897B-C6A9786430C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A511A04-4D84-4E24-A34E-1C7A78F24B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4A8-4436-897B-C6A9786430C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1753EB9-C406-4FED-8972-51AE9E2970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4A8-4436-897B-C6A9786430C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FAD4D3C-97B3-4C67-9825-14E9C922C2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4A8-4436-897B-C6A9786430C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AAD42E9-44A9-4CC8-AF5E-7168461E5C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4A8-4436-897B-C6A9786430C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3298744-AB5E-410D-9389-A0F38CCCC2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4A8-4436-897B-C6A9786430C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0F6FD97-09EB-47CF-A832-4A6CC4AB8B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4A8-4436-897B-C6A9786430C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777A6D4-F68C-4208-B0A2-747904BEEB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4A8-4436-897B-C6A9786430C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FFC501F-91DD-448A-9F3B-6854E7D111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4A8-4436-897B-C6A9786430C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4FFC459-5E6B-404F-8666-16C5AEF423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4A8-4436-897B-C6A9786430C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71A1034-6489-4771-9FDB-6713B916F6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4A8-4436-897B-C6A9786430C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7BE9F09B-96D5-4808-9314-BDF22C01CA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4A8-4436-897B-C6A9786430C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73A66AB-753C-4578-87B2-3671461FCC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4A8-4436-897B-C6A9786430C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4DFFE534-9ADB-488E-B1F1-2BE36D72AC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C4A8-4436-897B-C6A9786430C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06B99B26-D551-450B-AA90-49A9992884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C4A8-4436-897B-C6A9786430C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C4A8-4436-897B-C6A9786430C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C4A8-4436-897B-C6A9786430C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C4A8-4436-897B-C6A9786430CF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C4A8-4436-897B-C6A9786430CF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C4A8-4436-897B-C6A9786430CF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C4A8-4436-897B-C6A9786430C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C4A8-4436-897B-C6A9786430CF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C4A8-4436-897B-C6A9786430CF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C4A8-4436-897B-C6A9786430CF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C4A8-4436-897B-C6A9786430CF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C4A8-4436-897B-C6A9786430CF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C4A8-4436-897B-C6A9786430CF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C4A8-4436-897B-C6A9786430CF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C4A8-4436-897B-C6A9786430CF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C4A8-4436-897B-C6A9786430CF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C4A8-4436-897B-C6A9786430CF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C4A8-4436-897B-C6A9786430CF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C4A8-4436-897B-C6A9786430CF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C4A8-4436-897B-C6A9786430CF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C4A8-4436-897B-C6A9786430CF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C4A8-4436-897B-C6A9786430CF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C4A8-4436-897B-C6A9786430CF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3-C4A8-4436-897B-C6A9786430CF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4-C4A8-4436-897B-C6A9786430CF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C4A8-4436-897B-C6A9786430CF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6-C4A8-4436-897B-C6A9786430CF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C4A8-4436-897B-C6A9786430CF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8-C4A8-4436-897B-C6A9786430CF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9-C4A8-4436-897B-C6A9786430CF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A-C4A8-4436-897B-C6A9786430CF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B-C4A8-4436-897B-C6A9786430CF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C-C4A8-4436-897B-C6A9786430CF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D-C4A8-4436-897B-C6A9786430CF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E-C4A8-4436-897B-C6A9786430CF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C4A8-4436-897B-C6A9786430CF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0-C4A8-4436-897B-C6A9786430CF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1-C4A8-4436-897B-C6A9786430CF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2-C4A8-4436-897B-C6A9786430CF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3-C4A8-4436-897B-C6A9786430CF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4-C4A8-4436-897B-C6A9786430CF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C4A8-4436-897B-C6A9786430CF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6-C4A8-4436-897B-C6A9786430CF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7-C4A8-4436-897B-C6A9786430CF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8-C4A8-4436-897B-C6A9786430CF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9-C4A8-4436-897B-C6A9786430CF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A-C4A8-4436-897B-C6A9786430CF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B-C4A8-4436-897B-C6A9786430CF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C-C4A8-4436-897B-C6A9786430CF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D-C4A8-4436-897B-C6A9786430CF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E-C4A8-4436-897B-C6A9786430CF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F-C4A8-4436-897B-C6A9786430CF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0-C4A8-4436-897B-C6A9786430CF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1-C4A8-4436-897B-C6A9786430CF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2-C4A8-4436-897B-C6A9786430CF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3-C4A8-4436-897B-C6A9786430CF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4-C4A8-4436-897B-C6A9786430CF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5-C4A8-4436-897B-C6A9786430CF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6-C4A8-4436-897B-C6A9786430CF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7-C4A8-4436-897B-C6A9786430CF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8-C4A8-4436-897B-C6A9786430CF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9-C4A8-4436-897B-C6A9786430CF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A-C4A8-4436-897B-C6A9786430CF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B-C4A8-4436-897B-C6A9786430CF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C-C4A8-4436-897B-C6A9786430CF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D-C4A8-4436-897B-C6A9786430CF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E-C4A8-4436-897B-C6A9786430CF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F-C4A8-4436-897B-C6A9786430CF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0-C4A8-4436-897B-C6A9786430CF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1-C4A8-4436-897B-C6A9786430CF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2-C4A8-4436-897B-C6A9786430CF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3-C4A8-4436-897B-C6A9786430CF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4-C4A8-4436-897B-C6A9786430CF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65-C4A8-4436-897B-C6A978643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'Data Input'!$F$4:$F$109</c:f>
              <c:numCache>
                <c:formatCode>General</c:formatCode>
                <c:ptCount val="106"/>
                <c:pt idx="0">
                  <c:v>1356</c:v>
                </c:pt>
                <c:pt idx="1">
                  <c:v>1100</c:v>
                </c:pt>
                <c:pt idx="2">
                  <c:v>1600</c:v>
                </c:pt>
                <c:pt idx="3">
                  <c:v>1100</c:v>
                </c:pt>
                <c:pt idx="4">
                  <c:v>1200</c:v>
                </c:pt>
                <c:pt idx="5">
                  <c:v>1950</c:v>
                </c:pt>
                <c:pt idx="6">
                  <c:v>1800</c:v>
                </c:pt>
                <c:pt idx="7">
                  <c:v>1700</c:v>
                </c:pt>
                <c:pt idx="8">
                  <c:v>1660</c:v>
                </c:pt>
                <c:pt idx="9">
                  <c:v>1643</c:v>
                </c:pt>
                <c:pt idx="10">
                  <c:v>1620</c:v>
                </c:pt>
                <c:pt idx="11">
                  <c:v>1609</c:v>
                </c:pt>
                <c:pt idx="12">
                  <c:v>1598</c:v>
                </c:pt>
                <c:pt idx="13">
                  <c:v>1595</c:v>
                </c:pt>
                <c:pt idx="14">
                  <c:v>1593</c:v>
                </c:pt>
                <c:pt idx="15">
                  <c:v>1580</c:v>
                </c:pt>
                <c:pt idx="16">
                  <c:v>1563</c:v>
                </c:pt>
                <c:pt idx="17">
                  <c:v>1556</c:v>
                </c:pt>
                <c:pt idx="18">
                  <c:v>1533</c:v>
                </c:pt>
                <c:pt idx="19">
                  <c:v>1449</c:v>
                </c:pt>
                <c:pt idx="20">
                  <c:v>1440</c:v>
                </c:pt>
                <c:pt idx="21">
                  <c:v>1415</c:v>
                </c:pt>
                <c:pt idx="22">
                  <c:v>1400</c:v>
                </c:pt>
                <c:pt idx="23">
                  <c:v>1345</c:v>
                </c:pt>
                <c:pt idx="24">
                  <c:v>1206</c:v>
                </c:pt>
                <c:pt idx="25">
                  <c:v>1120</c:v>
                </c:pt>
                <c:pt idx="26">
                  <c:v>965</c:v>
                </c:pt>
              </c:numCache>
            </c:numRef>
          </c:xVal>
          <c:yVal>
            <c:numRef>
              <c:f>'Data Input'!$K$4:$K$103</c:f>
              <c:numCache>
                <c:formatCode>0.00</c:formatCode>
                <c:ptCount val="100"/>
                <c:pt idx="0">
                  <c:v>3.0661157024793386</c:v>
                </c:pt>
                <c:pt idx="1">
                  <c:v>3.4083333333333332</c:v>
                </c:pt>
                <c:pt idx="2">
                  <c:v>3.5714285714285716</c:v>
                </c:pt>
                <c:pt idx="3">
                  <c:v>2.7542372881355934</c:v>
                </c:pt>
                <c:pt idx="4">
                  <c:v>2.7777777777777777</c:v>
                </c:pt>
                <c:pt idx="5">
                  <c:v>2.1896551724137931</c:v>
                </c:pt>
                <c:pt idx="6">
                  <c:v>2.2521739130434781</c:v>
                </c:pt>
                <c:pt idx="7">
                  <c:v>2.0175438596491229</c:v>
                </c:pt>
                <c:pt idx="8">
                  <c:v>2.6991150442477876</c:v>
                </c:pt>
                <c:pt idx="9">
                  <c:v>3.3214285714285716</c:v>
                </c:pt>
                <c:pt idx="10">
                  <c:v>3.099099099099099</c:v>
                </c:pt>
                <c:pt idx="11">
                  <c:v>2.209090909090909</c:v>
                </c:pt>
                <c:pt idx="12">
                  <c:v>3.073394495412844</c:v>
                </c:pt>
                <c:pt idx="13">
                  <c:v>3</c:v>
                </c:pt>
                <c:pt idx="14">
                  <c:v>3.3457943925233646</c:v>
                </c:pt>
                <c:pt idx="15">
                  <c:v>1.3679245283018868</c:v>
                </c:pt>
                <c:pt idx="16">
                  <c:v>1.3047619047619048</c:v>
                </c:pt>
                <c:pt idx="17">
                  <c:v>2.8557692307692308</c:v>
                </c:pt>
                <c:pt idx="18">
                  <c:v>3.203883495145631</c:v>
                </c:pt>
                <c:pt idx="19">
                  <c:v>3.607843137254902</c:v>
                </c:pt>
                <c:pt idx="20">
                  <c:v>2.8019801980198018</c:v>
                </c:pt>
                <c:pt idx="21">
                  <c:v>3.07</c:v>
                </c:pt>
                <c:pt idx="22">
                  <c:v>2.6666666666666665</c:v>
                </c:pt>
                <c:pt idx="23">
                  <c:v>3.6734693877551021</c:v>
                </c:pt>
                <c:pt idx="24">
                  <c:v>2.3814432989690721</c:v>
                </c:pt>
                <c:pt idx="25">
                  <c:v>2.34375</c:v>
                </c:pt>
                <c:pt idx="26">
                  <c:v>3.5473684210526315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'Data Input'!$E$4:$E$103</c15:f>
                <c15:dlblRangeCache>
                  <c:ptCount val="100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4A8-4436-897B-C6A9786430CF}"/>
            </c:ext>
          </c:extLst>
        </c:ser>
        <c:ser>
          <c:idx val="1"/>
          <c:order val="1"/>
          <c:tx>
            <c:v>Average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percentage"/>
            <c:noEndCap val="0"/>
            <c:val val="100"/>
            <c:spPr>
              <a:noFill/>
              <a:ln w="19050" cap="flat" cmpd="sng" algn="ctr">
                <a:solidFill>
                  <a:schemeClr val="accent2"/>
                </a:solidFill>
                <a:prstDash val="sysDash"/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100"/>
            <c:spPr>
              <a:noFill/>
              <a:ln w="19050" cap="flat" cmpd="sng" algn="ctr">
                <a:solidFill>
                  <a:schemeClr val="accent2"/>
                </a:solidFill>
                <a:prstDash val="sysDash"/>
                <a:round/>
              </a:ln>
              <a:effectLst/>
            </c:spPr>
          </c:errBars>
          <c:xVal>
            <c:numRef>
              <c:f>'Data Input'!$R$14</c:f>
              <c:numCache>
                <c:formatCode>0</c:formatCode>
                <c:ptCount val="1"/>
                <c:pt idx="0">
                  <c:v>1470.2222222222222</c:v>
                </c:pt>
              </c:numCache>
            </c:numRef>
          </c:xVal>
          <c:yVal>
            <c:numRef>
              <c:f>'Data Input'!$R$17</c:f>
              <c:numCache>
                <c:formatCode>0.00</c:formatCode>
                <c:ptCount val="1"/>
                <c:pt idx="0">
                  <c:v>2.800372162917053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A8-4436-897B-C6A978643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522928"/>
        <c:axId val="970520632"/>
      </c:scatterChart>
      <c:valAx>
        <c:axId val="970522928"/>
        <c:scaling>
          <c:orientation val="minMax"/>
          <c:max val="2000"/>
          <c:min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Cow Weight (lb)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520632"/>
        <c:crossesAt val="0"/>
        <c:crossBetween val="midCat"/>
      </c:valAx>
      <c:valAx>
        <c:axId val="970520632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Daily Gain (lb)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522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9D226E-A785-4DF9-970A-2A3CBB53DF8C}">
  <sheetPr>
    <tabColor theme="9" tint="0.79998168889431442"/>
  </sheetPr>
  <sheetViews>
    <sheetView zoomScale="8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46CA8E8-6F48-4025-9FB8-5694AF0CEB26}">
  <sheetPr>
    <tabColor theme="7" tint="0.79998168889431442"/>
  </sheetPr>
  <sheetViews>
    <sheetView zoomScale="8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00F903-9328-4842-9C4E-A50412C66775}">
  <sheetPr>
    <tabColor theme="4" tint="0.79998168889431442"/>
  </sheetPr>
  <sheetViews>
    <sheetView zoomScale="8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3</xdr:col>
      <xdr:colOff>60543</xdr:colOff>
      <xdr:row>4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ACE721-A47B-4B50-BEF4-C5BF27554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47650"/>
          <a:ext cx="2679918" cy="88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073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141835-DC52-44F4-8B6E-3B310BF978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0.12583</cdr:x>
      <cdr:y>0.0314</cdr:y>
    </cdr:from>
    <cdr:to>
      <cdr:x>0.23047</cdr:x>
      <cdr:y>0.10477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9224C-26E9-4B3C-8DBB-197B153947AC}"/>
            </a:ext>
          </a:extLst>
        </cdr:cNvPr>
        <cdr:cNvSpPr txBox="1"/>
      </cdr:nvSpPr>
      <cdr:spPr>
        <a:xfrm xmlns:a="http://schemas.openxmlformats.org/drawingml/2006/main">
          <a:off x="1090262" y="197368"/>
          <a:ext cx="906624" cy="461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Light Cow</a:t>
          </a:r>
        </a:p>
        <a:p xmlns:a="http://schemas.openxmlformats.org/drawingml/2006/main">
          <a:r>
            <a:rPr lang="en-US" sz="1100"/>
            <a:t>Heavy</a:t>
          </a:r>
          <a:r>
            <a:rPr lang="en-US" sz="1100" baseline="0"/>
            <a:t> Calf</a:t>
          </a:r>
          <a:endParaRPr lang="en-US" sz="1100"/>
        </a:p>
      </cdr:txBody>
    </cdr:sp>
  </cdr:relSizeAnchor>
  <cdr:relSizeAnchor xmlns:cdr="http://schemas.openxmlformats.org/drawingml/2006/chartDrawing">
    <cdr:from>
      <cdr:x>0.85992</cdr:x>
      <cdr:y>0.02415</cdr:y>
    </cdr:from>
    <cdr:to>
      <cdr:x>0.96456</cdr:x>
      <cdr:y>0.09752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4AFAAAA-872A-4F6C-A6DC-BF1CE8F13B55}"/>
            </a:ext>
          </a:extLst>
        </cdr:cNvPr>
        <cdr:cNvSpPr txBox="1"/>
      </cdr:nvSpPr>
      <cdr:spPr>
        <a:xfrm xmlns:a="http://schemas.openxmlformats.org/drawingml/2006/main">
          <a:off x="7450564" y="151839"/>
          <a:ext cx="906624" cy="461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Heavy Cow </a:t>
          </a:r>
        </a:p>
        <a:p xmlns:a="http://schemas.openxmlformats.org/drawingml/2006/main">
          <a:r>
            <a:rPr lang="en-US" sz="1100"/>
            <a:t>Heavy Calf</a:t>
          </a:r>
        </a:p>
      </cdr:txBody>
    </cdr:sp>
  </cdr:relSizeAnchor>
  <cdr:relSizeAnchor xmlns:cdr="http://schemas.openxmlformats.org/drawingml/2006/chartDrawing">
    <cdr:from>
      <cdr:x>0.12839</cdr:x>
      <cdr:y>0.78922</cdr:y>
    </cdr:from>
    <cdr:to>
      <cdr:x>0.23302</cdr:x>
      <cdr:y>0.8626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7405CEF-63E9-4B24-BF5A-0A2EFE7DE768}"/>
            </a:ext>
          </a:extLst>
        </cdr:cNvPr>
        <cdr:cNvSpPr txBox="1"/>
      </cdr:nvSpPr>
      <cdr:spPr>
        <a:xfrm xmlns:a="http://schemas.openxmlformats.org/drawingml/2006/main">
          <a:off x="1112388" y="4961410"/>
          <a:ext cx="906537" cy="46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Light</a:t>
          </a:r>
          <a:r>
            <a:rPr lang="en-US" sz="1100" baseline="0"/>
            <a:t> Cow</a:t>
          </a:r>
          <a:endParaRPr lang="en-US" sz="1100"/>
        </a:p>
        <a:p xmlns:a="http://schemas.openxmlformats.org/drawingml/2006/main">
          <a:r>
            <a:rPr lang="en-US" sz="1100"/>
            <a:t>Ligh</a:t>
          </a:r>
          <a:r>
            <a:rPr lang="en-US" sz="1100" baseline="0"/>
            <a:t>t Calf</a:t>
          </a:r>
          <a:endParaRPr lang="en-US" sz="1100"/>
        </a:p>
      </cdr:txBody>
    </cdr:sp>
  </cdr:relSizeAnchor>
  <cdr:relSizeAnchor xmlns:cdr="http://schemas.openxmlformats.org/drawingml/2006/chartDrawing">
    <cdr:from>
      <cdr:x>0.86712</cdr:x>
      <cdr:y>0.78804</cdr:y>
    </cdr:from>
    <cdr:to>
      <cdr:x>0.97175</cdr:x>
      <cdr:y>0.86141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7405CEF-63E9-4B24-BF5A-0A2EFE7DE768}"/>
            </a:ext>
          </a:extLst>
        </cdr:cNvPr>
        <cdr:cNvSpPr txBox="1"/>
      </cdr:nvSpPr>
      <cdr:spPr>
        <a:xfrm xmlns:a="http://schemas.openxmlformats.org/drawingml/2006/main">
          <a:off x="7512963" y="4953991"/>
          <a:ext cx="906538" cy="461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Heavy</a:t>
          </a:r>
          <a:r>
            <a:rPr lang="en-US" sz="1100" baseline="0"/>
            <a:t> Cow </a:t>
          </a:r>
          <a:endParaRPr lang="en-US" sz="1100"/>
        </a:p>
        <a:p xmlns:a="http://schemas.openxmlformats.org/drawingml/2006/main">
          <a:r>
            <a:rPr lang="en-US" sz="1100"/>
            <a:t>Light Calf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8073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6B37D5-F6F5-4659-A9D3-462EF0ACF41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0.11932</cdr:x>
      <cdr:y>0.10212</cdr:y>
    </cdr:from>
    <cdr:to>
      <cdr:x>0.22396</cdr:x>
      <cdr:y>0.17549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9224C-26E9-4B3C-8DBB-197B153947AC}"/>
            </a:ext>
          </a:extLst>
        </cdr:cNvPr>
        <cdr:cNvSpPr txBox="1"/>
      </cdr:nvSpPr>
      <cdr:spPr>
        <a:xfrm xmlns:a="http://schemas.openxmlformats.org/drawingml/2006/main">
          <a:off x="1033817" y="641259"/>
          <a:ext cx="906624" cy="460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Light Cow</a:t>
          </a:r>
        </a:p>
        <a:p xmlns:a="http://schemas.openxmlformats.org/drawingml/2006/main">
          <a:r>
            <a:rPr lang="en-US" sz="1100"/>
            <a:t>Heavy Calf</a:t>
          </a:r>
        </a:p>
      </cdr:txBody>
    </cdr:sp>
  </cdr:relSizeAnchor>
  <cdr:relSizeAnchor xmlns:cdr="http://schemas.openxmlformats.org/drawingml/2006/chartDrawing">
    <cdr:from>
      <cdr:x>0.84771</cdr:x>
      <cdr:y>0.096</cdr:y>
    </cdr:from>
    <cdr:to>
      <cdr:x>0.95235</cdr:x>
      <cdr:y>0.16937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4AFAAAA-872A-4F6C-A6DC-BF1CE8F13B55}"/>
            </a:ext>
          </a:extLst>
        </cdr:cNvPr>
        <cdr:cNvSpPr txBox="1"/>
      </cdr:nvSpPr>
      <cdr:spPr>
        <a:xfrm xmlns:a="http://schemas.openxmlformats.org/drawingml/2006/main">
          <a:off x="7344730" y="602829"/>
          <a:ext cx="906624" cy="460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Heavy Cow</a:t>
          </a:r>
        </a:p>
        <a:p xmlns:a="http://schemas.openxmlformats.org/drawingml/2006/main">
          <a:r>
            <a:rPr lang="en-US" sz="1100"/>
            <a:t>Heavy</a:t>
          </a:r>
          <a:r>
            <a:rPr lang="en-US" sz="1100" baseline="0"/>
            <a:t> Calf</a:t>
          </a:r>
          <a:endParaRPr lang="en-US" sz="1100"/>
        </a:p>
      </cdr:txBody>
    </cdr:sp>
  </cdr:relSizeAnchor>
  <cdr:relSizeAnchor xmlns:cdr="http://schemas.openxmlformats.org/drawingml/2006/chartDrawing">
    <cdr:from>
      <cdr:x>0.12269</cdr:x>
      <cdr:y>0.79815</cdr:y>
    </cdr:from>
    <cdr:to>
      <cdr:x>0.22732</cdr:x>
      <cdr:y>0.87153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7405CEF-63E9-4B24-BF5A-0A2EFE7DE768}"/>
            </a:ext>
          </a:extLst>
        </cdr:cNvPr>
        <cdr:cNvSpPr txBox="1"/>
      </cdr:nvSpPr>
      <cdr:spPr>
        <a:xfrm xmlns:a="http://schemas.openxmlformats.org/drawingml/2006/main">
          <a:off x="1062998" y="5011969"/>
          <a:ext cx="906537" cy="46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Light Cow</a:t>
          </a:r>
        </a:p>
        <a:p xmlns:a="http://schemas.openxmlformats.org/drawingml/2006/main">
          <a:r>
            <a:rPr lang="en-US" sz="1100"/>
            <a:t>Light Calf</a:t>
          </a:r>
        </a:p>
      </cdr:txBody>
    </cdr:sp>
  </cdr:relSizeAnchor>
  <cdr:relSizeAnchor xmlns:cdr="http://schemas.openxmlformats.org/drawingml/2006/chartDrawing">
    <cdr:from>
      <cdr:x>0.85491</cdr:x>
      <cdr:y>0.79473</cdr:y>
    </cdr:from>
    <cdr:to>
      <cdr:x>0.95954</cdr:x>
      <cdr:y>0.8681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7405CEF-63E9-4B24-BF5A-0A2EFE7DE768}"/>
            </a:ext>
          </a:extLst>
        </cdr:cNvPr>
        <cdr:cNvSpPr txBox="1"/>
      </cdr:nvSpPr>
      <cdr:spPr>
        <a:xfrm xmlns:a="http://schemas.openxmlformats.org/drawingml/2006/main">
          <a:off x="7407130" y="4990448"/>
          <a:ext cx="906538" cy="460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Heavy</a:t>
          </a:r>
          <a:r>
            <a:rPr lang="en-US" sz="1100" baseline="0"/>
            <a:t> Cow </a:t>
          </a:r>
        </a:p>
        <a:p xmlns:a="http://schemas.openxmlformats.org/drawingml/2006/main">
          <a:r>
            <a:rPr lang="en-US" sz="1100" baseline="0"/>
            <a:t>Light Calf</a:t>
          </a:r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8073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D1AA8A-FBE8-4D50-B449-00151BBC98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0.11338</cdr:x>
      <cdr:y>0.09515</cdr:y>
    </cdr:from>
    <cdr:to>
      <cdr:x>0.21802</cdr:x>
      <cdr:y>0.16852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9224C-26E9-4B3C-8DBB-197B153947AC}"/>
            </a:ext>
          </a:extLst>
        </cdr:cNvPr>
        <cdr:cNvSpPr txBox="1"/>
      </cdr:nvSpPr>
      <cdr:spPr>
        <a:xfrm xmlns:a="http://schemas.openxmlformats.org/drawingml/2006/main">
          <a:off x="982317" y="597497"/>
          <a:ext cx="906625" cy="460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Light Cow </a:t>
          </a:r>
        </a:p>
        <a:p xmlns:a="http://schemas.openxmlformats.org/drawingml/2006/main">
          <a:r>
            <a:rPr lang="en-US" sz="1100"/>
            <a:t>Heavy Calf</a:t>
          </a:r>
        </a:p>
      </cdr:txBody>
    </cdr:sp>
  </cdr:relSizeAnchor>
  <cdr:relSizeAnchor xmlns:cdr="http://schemas.openxmlformats.org/drawingml/2006/chartDrawing">
    <cdr:from>
      <cdr:x>0.85748</cdr:x>
      <cdr:y>0.096</cdr:y>
    </cdr:from>
    <cdr:to>
      <cdr:x>0.96212</cdr:x>
      <cdr:y>0.16937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4AFAAAA-872A-4F6C-A6DC-BF1CE8F13B55}"/>
            </a:ext>
          </a:extLst>
        </cdr:cNvPr>
        <cdr:cNvSpPr txBox="1"/>
      </cdr:nvSpPr>
      <cdr:spPr>
        <a:xfrm xmlns:a="http://schemas.openxmlformats.org/drawingml/2006/main">
          <a:off x="7429397" y="602829"/>
          <a:ext cx="906624" cy="460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Heavy</a:t>
          </a:r>
          <a:r>
            <a:rPr lang="en-US" sz="1100" baseline="0"/>
            <a:t> Cow</a:t>
          </a:r>
          <a:endParaRPr lang="en-US" sz="1100"/>
        </a:p>
        <a:p xmlns:a="http://schemas.openxmlformats.org/drawingml/2006/main">
          <a:r>
            <a:rPr lang="en-US" sz="1100"/>
            <a:t>Heavy</a:t>
          </a:r>
          <a:r>
            <a:rPr lang="en-US" sz="1100" baseline="0"/>
            <a:t> Calf</a:t>
          </a:r>
          <a:endParaRPr lang="en-US" sz="1100"/>
        </a:p>
      </cdr:txBody>
    </cdr:sp>
  </cdr:relSizeAnchor>
  <cdr:relSizeAnchor xmlns:cdr="http://schemas.openxmlformats.org/drawingml/2006/chartDrawing">
    <cdr:from>
      <cdr:x>0.11862</cdr:x>
      <cdr:y>0.8004</cdr:y>
    </cdr:from>
    <cdr:to>
      <cdr:x>0.22325</cdr:x>
      <cdr:y>0.87378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7405CEF-63E9-4B24-BF5A-0A2EFE7DE768}"/>
            </a:ext>
          </a:extLst>
        </cdr:cNvPr>
        <cdr:cNvSpPr txBox="1"/>
      </cdr:nvSpPr>
      <cdr:spPr>
        <a:xfrm xmlns:a="http://schemas.openxmlformats.org/drawingml/2006/main">
          <a:off x="1027721" y="5026081"/>
          <a:ext cx="906537" cy="46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Light Cow</a:t>
          </a:r>
        </a:p>
        <a:p xmlns:a="http://schemas.openxmlformats.org/drawingml/2006/main">
          <a:r>
            <a:rPr lang="en-US" sz="1100"/>
            <a:t>Light Calf</a:t>
          </a:r>
        </a:p>
      </cdr:txBody>
    </cdr:sp>
  </cdr:relSizeAnchor>
  <cdr:relSizeAnchor xmlns:cdr="http://schemas.openxmlformats.org/drawingml/2006/chartDrawing">
    <cdr:from>
      <cdr:x>0.85817</cdr:x>
      <cdr:y>0.79473</cdr:y>
    </cdr:from>
    <cdr:to>
      <cdr:x>0.9628</cdr:x>
      <cdr:y>0.8681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7405CEF-63E9-4B24-BF5A-0A2EFE7DE768}"/>
            </a:ext>
          </a:extLst>
        </cdr:cNvPr>
        <cdr:cNvSpPr txBox="1"/>
      </cdr:nvSpPr>
      <cdr:spPr>
        <a:xfrm xmlns:a="http://schemas.openxmlformats.org/drawingml/2006/main">
          <a:off x="7435352" y="4990448"/>
          <a:ext cx="906538" cy="460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Heavy Cow</a:t>
          </a:r>
        </a:p>
        <a:p xmlns:a="http://schemas.openxmlformats.org/drawingml/2006/main">
          <a:r>
            <a:rPr lang="en-US" sz="1100"/>
            <a:t>Light</a:t>
          </a:r>
          <a:r>
            <a:rPr lang="en-US" sz="1100" baseline="0"/>
            <a:t> Calf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01AE-A53B-4431-802D-CE970860D7BC}">
  <sheetPr>
    <tabColor theme="0"/>
    <pageSetUpPr fitToPage="1"/>
  </sheetPr>
  <dimension ref="B6:J15"/>
  <sheetViews>
    <sheetView showGridLines="0" zoomScaleNormal="100" workbookViewId="0">
      <pane ySplit="5" topLeftCell="A6" activePane="bottomLeft" state="frozen"/>
      <selection pane="bottomLeft" activeCell="B7" sqref="B7:C7"/>
    </sheetView>
  </sheetViews>
  <sheetFormatPr defaultColWidth="10.85546875" defaultRowHeight="20.100000000000001" customHeight="1" x14ac:dyDescent="0.3"/>
  <cols>
    <col min="1" max="2" width="10.85546875" style="39"/>
    <col min="3" max="3" width="19.85546875" style="39" bestFit="1" customWidth="1"/>
    <col min="4" max="8" width="10.85546875" style="39"/>
    <col min="9" max="9" width="3.7109375" style="39" customWidth="1"/>
    <col min="10" max="10" width="57.140625" style="39" customWidth="1"/>
    <col min="11" max="16384" width="10.85546875" style="39"/>
  </cols>
  <sheetData>
    <row r="6" spans="2:10" ht="20.100000000000001" customHeight="1" thickBot="1" x14ac:dyDescent="0.35">
      <c r="B6" s="37" t="s">
        <v>0</v>
      </c>
      <c r="C6" s="38"/>
      <c r="D6" s="38"/>
      <c r="E6" s="38"/>
      <c r="H6" s="37" t="s">
        <v>1</v>
      </c>
      <c r="I6" s="38"/>
      <c r="J6" s="38"/>
    </row>
    <row r="7" spans="2:10" ht="20.100000000000001" customHeight="1" thickTop="1" x14ac:dyDescent="0.3">
      <c r="B7" s="60" t="s">
        <v>2</v>
      </c>
      <c r="C7" s="60"/>
    </row>
    <row r="8" spans="2:10" ht="20.100000000000001" customHeight="1" x14ac:dyDescent="0.3">
      <c r="B8" s="40"/>
      <c r="C8" s="40"/>
      <c r="H8" s="41" t="s">
        <v>3</v>
      </c>
      <c r="J8" s="39" t="s">
        <v>4</v>
      </c>
    </row>
    <row r="9" spans="2:10" ht="20.100000000000001" customHeight="1" x14ac:dyDescent="0.3">
      <c r="B9" s="58" t="s">
        <v>5</v>
      </c>
      <c r="C9" s="58"/>
    </row>
    <row r="10" spans="2:10" ht="20.100000000000001" customHeight="1" x14ac:dyDescent="0.3">
      <c r="C10" s="55" t="s">
        <v>6</v>
      </c>
      <c r="D10" s="40"/>
      <c r="H10" s="42"/>
      <c r="J10" s="43" t="s">
        <v>7</v>
      </c>
    </row>
    <row r="11" spans="2:10" ht="20.100000000000001" customHeight="1" x14ac:dyDescent="0.3">
      <c r="C11" s="59" t="s">
        <v>8</v>
      </c>
      <c r="D11" s="59"/>
      <c r="E11" s="59"/>
      <c r="G11" s="44"/>
      <c r="J11" s="43"/>
    </row>
    <row r="12" spans="2:10" ht="20.100000000000001" customHeight="1" x14ac:dyDescent="0.3">
      <c r="C12" s="59" t="s">
        <v>9</v>
      </c>
      <c r="D12" s="59"/>
    </row>
    <row r="13" spans="2:10" ht="20.100000000000001" customHeight="1" x14ac:dyDescent="0.3">
      <c r="C13" s="55"/>
      <c r="D13" s="40"/>
    </row>
    <row r="15" spans="2:10" ht="20.100000000000001" customHeight="1" x14ac:dyDescent="0.3">
      <c r="C15" s="45"/>
    </row>
  </sheetData>
  <mergeCells count="4">
    <mergeCell ref="B9:C9"/>
    <mergeCell ref="C12:D12"/>
    <mergeCell ref="C11:E11"/>
    <mergeCell ref="B7:C7"/>
  </mergeCells>
  <conditionalFormatting sqref="H6:J11 B6:E6 B9 D9:E9 B10:E10 B13:E13 E12 B11:C12 B8:E8 B7 D7:E7">
    <cfRule type="expression" dxfId="4" priority="1">
      <formula>MOD(ROW(),2)</formula>
    </cfRule>
  </conditionalFormatting>
  <hyperlinks>
    <hyperlink ref="B7:C7" location="'Data Input'!B7" display="• Data Input" xr:uid="{9518E277-02E0-41F0-8FEA-73D69E3AE77A}"/>
  </hyperlinks>
  <pageMargins left="0.7" right="0.7" top="0.75" bottom="0.75" header="0.3" footer="0.3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962F-0995-4A32-8A8F-E86D5BC0DBEA}">
  <sheetPr>
    <tabColor theme="5" tint="0.79998168889431442"/>
  </sheetPr>
  <dimension ref="A1:S110"/>
  <sheetViews>
    <sheetView showGridLines="0" tabSelected="1" zoomScaleNormal="100" workbookViewId="0">
      <selection activeCell="A4" sqref="A4"/>
    </sheetView>
  </sheetViews>
  <sheetFormatPr defaultColWidth="26.42578125" defaultRowHeight="15" x14ac:dyDescent="0.25"/>
  <cols>
    <col min="1" max="1" width="13.85546875" style="3" customWidth="1"/>
    <col min="2" max="2" width="7.28515625" style="3" customWidth="1"/>
    <col min="3" max="3" width="6.28515625" style="3" bestFit="1" customWidth="1"/>
    <col min="4" max="4" width="9" style="3" customWidth="1"/>
    <col min="5" max="5" width="7.7109375" style="3" customWidth="1"/>
    <col min="6" max="7" width="8" style="10" customWidth="1"/>
    <col min="8" max="8" width="12.5703125" style="3" customWidth="1"/>
    <col min="9" max="9" width="10.7109375" style="3" customWidth="1"/>
    <col min="10" max="11" width="8.140625" style="3" customWidth="1"/>
    <col min="12" max="12" width="12.42578125" style="3" customWidth="1"/>
    <col min="13" max="13" width="8.140625" style="3" customWidth="1"/>
    <col min="14" max="14" width="16" style="3" customWidth="1"/>
    <col min="15" max="15" width="6.28515625" style="24" bestFit="1" customWidth="1"/>
    <col min="16" max="16" width="5.85546875" style="3" customWidth="1"/>
    <col min="17" max="17" width="26.140625" style="3" bestFit="1" customWidth="1"/>
    <col min="18" max="18" width="13.85546875" style="3" customWidth="1"/>
    <col min="19" max="19" width="22.42578125" style="1" customWidth="1"/>
    <col min="20" max="20" width="12.7109375" style="1" customWidth="1"/>
    <col min="21" max="21" width="19.28515625" style="1" customWidth="1"/>
    <col min="22" max="22" width="18.85546875" style="1" customWidth="1"/>
    <col min="23" max="16384" width="26.42578125" style="1"/>
  </cols>
  <sheetData>
    <row r="1" spans="1:19" x14ac:dyDescent="0.25">
      <c r="A1" s="62" t="s">
        <v>10</v>
      </c>
      <c r="B1" s="62"/>
      <c r="C1" s="62"/>
      <c r="D1" s="62"/>
      <c r="E1" s="62"/>
      <c r="F1" s="63"/>
      <c r="G1" s="61" t="s">
        <v>11</v>
      </c>
      <c r="H1" s="62"/>
      <c r="I1" s="63"/>
      <c r="J1" s="61" t="s">
        <v>12</v>
      </c>
      <c r="K1" s="62"/>
      <c r="L1" s="62"/>
      <c r="M1" s="63"/>
      <c r="N1" s="5"/>
      <c r="O1" s="20"/>
    </row>
    <row r="2" spans="1:19" ht="16.5" thickBot="1" x14ac:dyDescent="0.3">
      <c r="A2" s="56" t="s">
        <v>13</v>
      </c>
      <c r="B2" s="56"/>
      <c r="C2" s="77">
        <v>44196</v>
      </c>
      <c r="D2" s="78"/>
      <c r="E2" s="13"/>
      <c r="F2" s="13"/>
      <c r="G2" s="57"/>
      <c r="H2" s="13"/>
      <c r="I2" s="13"/>
      <c r="J2" s="25"/>
      <c r="K2" s="13"/>
      <c r="L2" s="13"/>
      <c r="M2" s="28"/>
      <c r="N2" s="13"/>
      <c r="O2" s="51"/>
      <c r="Q2" s="62" t="s">
        <v>14</v>
      </c>
      <c r="R2" s="62"/>
      <c r="S2" s="62"/>
    </row>
    <row r="3" spans="1:19" s="2" customFormat="1" ht="60.75" thickBot="1" x14ac:dyDescent="0.3">
      <c r="A3" s="14" t="s">
        <v>15</v>
      </c>
      <c r="B3" s="14" t="s">
        <v>17</v>
      </c>
      <c r="C3" s="14" t="s">
        <v>18</v>
      </c>
      <c r="D3" s="14" t="s">
        <v>19</v>
      </c>
      <c r="E3" s="14" t="s">
        <v>20</v>
      </c>
      <c r="F3" s="19" t="s">
        <v>21</v>
      </c>
      <c r="G3" s="14" t="s">
        <v>16</v>
      </c>
      <c r="H3" s="14" t="s">
        <v>22</v>
      </c>
      <c r="I3" s="15" t="s">
        <v>23</v>
      </c>
      <c r="J3" s="32" t="s">
        <v>24</v>
      </c>
      <c r="K3" s="15" t="s">
        <v>25</v>
      </c>
      <c r="L3" s="14" t="s">
        <v>26</v>
      </c>
      <c r="M3" s="29" t="s">
        <v>27</v>
      </c>
      <c r="N3" s="14" t="s">
        <v>28</v>
      </c>
      <c r="O3" s="52"/>
      <c r="Q3" s="53" t="s">
        <v>29</v>
      </c>
      <c r="R3" s="54" t="s">
        <v>30</v>
      </c>
      <c r="S3" s="54" t="s">
        <v>31</v>
      </c>
    </row>
    <row r="4" spans="1:19" s="3" customFormat="1" ht="15.75" thickTop="1" x14ac:dyDescent="0.25">
      <c r="A4" s="64">
        <v>44075</v>
      </c>
      <c r="B4" s="65" t="s">
        <v>32</v>
      </c>
      <c r="C4" s="65">
        <v>201</v>
      </c>
      <c r="D4" s="66">
        <v>441</v>
      </c>
      <c r="E4" s="65">
        <v>1</v>
      </c>
      <c r="F4" s="67">
        <v>1356</v>
      </c>
      <c r="G4" s="68">
        <v>70</v>
      </c>
      <c r="H4" s="69">
        <v>2</v>
      </c>
      <c r="I4" s="65" t="s">
        <v>33</v>
      </c>
      <c r="J4" s="26">
        <f t="shared" ref="J4:J35" si="0">IF(A4="","",$C$2-A4)</f>
        <v>121</v>
      </c>
      <c r="K4" s="11">
        <f t="shared" ref="K4:K30" si="1">IF(OR(G4="",A4=""),"",(D4-G4)/J4)</f>
        <v>3.0661157024793386</v>
      </c>
      <c r="L4" s="12">
        <f t="shared" ref="L4:L30" si="2">IF(OR(H4="",B4=""),"",VLOOKUP(H4,$Q$4:$S$10,1+O4))</f>
        <v>68</v>
      </c>
      <c r="M4" s="30">
        <f t="shared" ref="M4:M30" si="3">IF(OR(L4="",K4=""),"",(K4*205+G4+L4))</f>
        <v>766.55371900826447</v>
      </c>
      <c r="N4" s="12" t="s">
        <v>34</v>
      </c>
      <c r="O4" s="21">
        <f>IF(B4="","",IF(OR(B4="C",B4="H"),1,2))</f>
        <v>2</v>
      </c>
      <c r="Q4" s="47">
        <v>1.5</v>
      </c>
      <c r="R4" s="18">
        <v>57</v>
      </c>
      <c r="S4" s="18">
        <v>68</v>
      </c>
    </row>
    <row r="5" spans="1:19" x14ac:dyDescent="0.25">
      <c r="A5" s="64">
        <v>44076</v>
      </c>
      <c r="B5" s="65" t="s">
        <v>35</v>
      </c>
      <c r="C5" s="65">
        <v>202</v>
      </c>
      <c r="D5" s="66">
        <v>484</v>
      </c>
      <c r="E5" s="65">
        <v>2</v>
      </c>
      <c r="F5" s="67">
        <v>1100</v>
      </c>
      <c r="G5" s="68">
        <v>75</v>
      </c>
      <c r="H5" s="70">
        <v>12</v>
      </c>
      <c r="I5" s="65" t="s">
        <v>36</v>
      </c>
      <c r="J5" s="26">
        <f t="shared" si="0"/>
        <v>120</v>
      </c>
      <c r="K5" s="11">
        <f t="shared" si="1"/>
        <v>3.4083333333333332</v>
      </c>
      <c r="L5" s="12">
        <f t="shared" si="2"/>
        <v>22</v>
      </c>
      <c r="M5" s="30">
        <f t="shared" si="3"/>
        <v>795.70833333333326</v>
      </c>
      <c r="N5" s="12" t="s">
        <v>37</v>
      </c>
      <c r="O5" s="21">
        <f t="shared" ref="O5:O35" si="4">IF(B5="","",IF(OR(B5="C",B5="H"),1,2))</f>
        <v>2</v>
      </c>
      <c r="Q5" s="48">
        <v>2.9424657534246577</v>
      </c>
      <c r="R5" s="46">
        <v>55</v>
      </c>
      <c r="S5" s="46">
        <v>67</v>
      </c>
    </row>
    <row r="6" spans="1:19" x14ac:dyDescent="0.25">
      <c r="A6" s="64">
        <v>44077</v>
      </c>
      <c r="B6" s="65" t="s">
        <v>38</v>
      </c>
      <c r="C6" s="65">
        <v>203</v>
      </c>
      <c r="D6" s="66">
        <v>500</v>
      </c>
      <c r="E6" s="65">
        <v>3</v>
      </c>
      <c r="F6" s="67">
        <v>1600</v>
      </c>
      <c r="G6" s="68">
        <v>75</v>
      </c>
      <c r="H6" s="70">
        <v>10</v>
      </c>
      <c r="I6" s="65" t="s">
        <v>39</v>
      </c>
      <c r="J6" s="26">
        <f t="shared" si="0"/>
        <v>119</v>
      </c>
      <c r="K6" s="11">
        <f t="shared" si="1"/>
        <v>3.5714285714285716</v>
      </c>
      <c r="L6" s="12">
        <f t="shared" si="2"/>
        <v>0</v>
      </c>
      <c r="M6" s="30">
        <f t="shared" si="3"/>
        <v>807.14285714285722</v>
      </c>
      <c r="N6" s="12" t="s">
        <v>40</v>
      </c>
      <c r="O6" s="21">
        <f t="shared" si="4"/>
        <v>2</v>
      </c>
      <c r="Q6" s="48">
        <v>3.2520547945205478</v>
      </c>
      <c r="R6" s="46">
        <v>32</v>
      </c>
      <c r="S6" s="46">
        <v>37</v>
      </c>
    </row>
    <row r="7" spans="1:19" x14ac:dyDescent="0.25">
      <c r="A7" s="64">
        <v>44078</v>
      </c>
      <c r="B7" s="65" t="s">
        <v>41</v>
      </c>
      <c r="C7" s="65">
        <v>204</v>
      </c>
      <c r="D7" s="66">
        <v>400</v>
      </c>
      <c r="E7" s="65">
        <v>4</v>
      </c>
      <c r="F7" s="67">
        <v>1100</v>
      </c>
      <c r="G7" s="68">
        <v>75</v>
      </c>
      <c r="H7" s="70">
        <v>2</v>
      </c>
      <c r="I7" s="65" t="s">
        <v>33</v>
      </c>
      <c r="J7" s="26">
        <f t="shared" si="0"/>
        <v>118</v>
      </c>
      <c r="K7" s="11">
        <f t="shared" si="1"/>
        <v>2.7542372881355934</v>
      </c>
      <c r="L7" s="12">
        <f t="shared" si="2"/>
        <v>68</v>
      </c>
      <c r="M7" s="30">
        <f t="shared" si="3"/>
        <v>707.61864406779671</v>
      </c>
      <c r="N7" s="12" t="s">
        <v>42</v>
      </c>
      <c r="O7" s="21">
        <f t="shared" si="4"/>
        <v>2</v>
      </c>
      <c r="Q7" s="48">
        <v>3.7479452054794522</v>
      </c>
      <c r="R7" s="46">
        <v>21</v>
      </c>
      <c r="S7" s="46">
        <v>29</v>
      </c>
    </row>
    <row r="8" spans="1:19" x14ac:dyDescent="0.25">
      <c r="A8" s="64">
        <v>44079</v>
      </c>
      <c r="B8" s="65" t="s">
        <v>41</v>
      </c>
      <c r="C8" s="65">
        <v>204</v>
      </c>
      <c r="D8" s="66">
        <v>400</v>
      </c>
      <c r="E8" s="65">
        <v>5</v>
      </c>
      <c r="F8" s="67">
        <v>1200</v>
      </c>
      <c r="G8" s="68">
        <v>75</v>
      </c>
      <c r="H8" s="70">
        <v>2</v>
      </c>
      <c r="I8" s="65" t="s">
        <v>33</v>
      </c>
      <c r="J8" s="26">
        <f t="shared" si="0"/>
        <v>117</v>
      </c>
      <c r="K8" s="11">
        <f t="shared" si="1"/>
        <v>2.7777777777777777</v>
      </c>
      <c r="L8" s="12">
        <f t="shared" si="2"/>
        <v>68</v>
      </c>
      <c r="M8" s="30">
        <f t="shared" si="3"/>
        <v>712.44444444444446</v>
      </c>
      <c r="N8" s="12" t="s">
        <v>43</v>
      </c>
      <c r="O8" s="21">
        <f t="shared" si="4"/>
        <v>2</v>
      </c>
      <c r="Q8" s="48">
        <v>4.2520547945205482</v>
      </c>
      <c r="R8" s="46">
        <v>13</v>
      </c>
      <c r="S8" s="46">
        <v>15</v>
      </c>
    </row>
    <row r="9" spans="1:19" x14ac:dyDescent="0.25">
      <c r="A9" s="64">
        <v>44080</v>
      </c>
      <c r="B9" s="65" t="s">
        <v>32</v>
      </c>
      <c r="C9" s="65">
        <v>153</v>
      </c>
      <c r="D9" s="66">
        <v>329</v>
      </c>
      <c r="E9" s="65">
        <v>6</v>
      </c>
      <c r="F9" s="67">
        <v>1950</v>
      </c>
      <c r="G9" s="68">
        <v>75</v>
      </c>
      <c r="H9" s="70">
        <v>8</v>
      </c>
      <c r="I9" s="65"/>
      <c r="J9" s="26">
        <f t="shared" si="0"/>
        <v>116</v>
      </c>
      <c r="K9" s="11">
        <f t="shared" si="1"/>
        <v>2.1896551724137931</v>
      </c>
      <c r="L9" s="12">
        <f t="shared" si="2"/>
        <v>0</v>
      </c>
      <c r="M9" s="30">
        <f t="shared" si="3"/>
        <v>523.87931034482767</v>
      </c>
      <c r="N9" s="12" t="s">
        <v>44</v>
      </c>
      <c r="O9" s="21">
        <f t="shared" si="4"/>
        <v>2</v>
      </c>
      <c r="Q9" s="48">
        <v>5.2520547945205482</v>
      </c>
      <c r="R9" s="46">
        <v>0</v>
      </c>
      <c r="S9" s="46">
        <v>0</v>
      </c>
    </row>
    <row r="10" spans="1:19" x14ac:dyDescent="0.25">
      <c r="A10" s="64">
        <v>44081</v>
      </c>
      <c r="B10" s="65" t="s">
        <v>32</v>
      </c>
      <c r="C10" s="65">
        <v>161</v>
      </c>
      <c r="D10" s="66">
        <v>334</v>
      </c>
      <c r="E10" s="65">
        <v>7</v>
      </c>
      <c r="F10" s="67">
        <v>1800</v>
      </c>
      <c r="G10" s="68">
        <v>75</v>
      </c>
      <c r="H10" s="70">
        <v>8</v>
      </c>
      <c r="I10" s="65"/>
      <c r="J10" s="26">
        <f t="shared" si="0"/>
        <v>115</v>
      </c>
      <c r="K10" s="11">
        <f t="shared" si="1"/>
        <v>2.2521739130434781</v>
      </c>
      <c r="L10" s="12">
        <f t="shared" si="2"/>
        <v>0</v>
      </c>
      <c r="M10" s="30">
        <f t="shared" si="3"/>
        <v>536.695652173913</v>
      </c>
      <c r="N10" s="12" t="s">
        <v>45</v>
      </c>
      <c r="O10" s="21">
        <f t="shared" si="4"/>
        <v>2</v>
      </c>
      <c r="Q10" s="49">
        <v>10.252054794520548</v>
      </c>
      <c r="R10" s="50">
        <v>19</v>
      </c>
      <c r="S10" s="50">
        <v>22</v>
      </c>
    </row>
    <row r="11" spans="1:19" x14ac:dyDescent="0.25">
      <c r="A11" s="64">
        <v>44082</v>
      </c>
      <c r="B11" s="65" t="s">
        <v>145</v>
      </c>
      <c r="C11" s="65">
        <v>187</v>
      </c>
      <c r="D11" s="66">
        <v>305</v>
      </c>
      <c r="E11" s="65">
        <v>8</v>
      </c>
      <c r="F11" s="67">
        <v>1700</v>
      </c>
      <c r="G11" s="68">
        <v>75</v>
      </c>
      <c r="H11" s="70">
        <v>8</v>
      </c>
      <c r="I11" s="65"/>
      <c r="J11" s="26">
        <f t="shared" si="0"/>
        <v>114</v>
      </c>
      <c r="K11" s="11">
        <f t="shared" si="1"/>
        <v>2.0175438596491229</v>
      </c>
      <c r="L11" s="12">
        <f t="shared" si="2"/>
        <v>0</v>
      </c>
      <c r="M11" s="30">
        <f t="shared" si="3"/>
        <v>488.59649122807019</v>
      </c>
      <c r="N11" s="12" t="s">
        <v>46</v>
      </c>
      <c r="O11" s="21">
        <f t="shared" si="4"/>
        <v>1</v>
      </c>
    </row>
    <row r="12" spans="1:19" x14ac:dyDescent="0.25">
      <c r="A12" s="64">
        <v>44083</v>
      </c>
      <c r="B12" s="65" t="s">
        <v>35</v>
      </c>
      <c r="C12" s="65">
        <v>14</v>
      </c>
      <c r="D12" s="66">
        <v>380</v>
      </c>
      <c r="E12" s="65">
        <v>9</v>
      </c>
      <c r="F12" s="67">
        <v>1660</v>
      </c>
      <c r="G12" s="68">
        <v>75</v>
      </c>
      <c r="H12" s="70">
        <v>8</v>
      </c>
      <c r="I12" s="65"/>
      <c r="J12" s="26">
        <f t="shared" si="0"/>
        <v>113</v>
      </c>
      <c r="K12" s="11">
        <f t="shared" si="1"/>
        <v>2.6991150442477876</v>
      </c>
      <c r="L12" s="12">
        <f t="shared" si="2"/>
        <v>0</v>
      </c>
      <c r="M12" s="30">
        <f t="shared" si="3"/>
        <v>628.31858407079642</v>
      </c>
      <c r="N12" s="12" t="s">
        <v>47</v>
      </c>
      <c r="O12" s="21">
        <f t="shared" si="4"/>
        <v>2</v>
      </c>
    </row>
    <row r="13" spans="1:19" ht="15.75" thickBot="1" x14ac:dyDescent="0.3">
      <c r="A13" s="64">
        <v>44084</v>
      </c>
      <c r="B13" s="65" t="s">
        <v>32</v>
      </c>
      <c r="C13" s="65">
        <v>35</v>
      </c>
      <c r="D13" s="66">
        <v>447</v>
      </c>
      <c r="E13" s="65">
        <v>10</v>
      </c>
      <c r="F13" s="67">
        <v>1643</v>
      </c>
      <c r="G13" s="68">
        <v>75</v>
      </c>
      <c r="H13" s="70">
        <v>8</v>
      </c>
      <c r="I13" s="65"/>
      <c r="J13" s="26">
        <f t="shared" si="0"/>
        <v>112</v>
      </c>
      <c r="K13" s="11">
        <f t="shared" si="1"/>
        <v>3.3214285714285716</v>
      </c>
      <c r="L13" s="12">
        <f t="shared" si="2"/>
        <v>0</v>
      </c>
      <c r="M13" s="30">
        <f t="shared" si="3"/>
        <v>755.89285714285722</v>
      </c>
      <c r="N13" s="12" t="s">
        <v>48</v>
      </c>
      <c r="O13" s="21">
        <f t="shared" si="4"/>
        <v>2</v>
      </c>
      <c r="Q13" s="33" t="s">
        <v>49</v>
      </c>
      <c r="R13" s="36" t="s">
        <v>50</v>
      </c>
    </row>
    <row r="14" spans="1:19" ht="15.75" thickTop="1" x14ac:dyDescent="0.25">
      <c r="A14" s="64">
        <v>44085</v>
      </c>
      <c r="B14" s="65" t="s">
        <v>32</v>
      </c>
      <c r="C14" s="65">
        <v>170</v>
      </c>
      <c r="D14" s="66">
        <v>419</v>
      </c>
      <c r="E14" s="65">
        <v>11</v>
      </c>
      <c r="F14" s="67">
        <v>1620</v>
      </c>
      <c r="G14" s="68">
        <v>75</v>
      </c>
      <c r="H14" s="70">
        <v>3</v>
      </c>
      <c r="I14" s="65"/>
      <c r="J14" s="26">
        <f t="shared" si="0"/>
        <v>111</v>
      </c>
      <c r="K14" s="11">
        <f t="shared" si="1"/>
        <v>3.099099099099099</v>
      </c>
      <c r="L14" s="12">
        <f t="shared" si="2"/>
        <v>67</v>
      </c>
      <c r="M14" s="30">
        <f t="shared" si="3"/>
        <v>777.31531531531527</v>
      </c>
      <c r="N14" s="12" t="s">
        <v>51</v>
      </c>
      <c r="O14" s="21">
        <f t="shared" si="4"/>
        <v>2</v>
      </c>
      <c r="Q14" s="2" t="s">
        <v>52</v>
      </c>
      <c r="R14" s="6">
        <f>AVERAGE(F:F)</f>
        <v>1470.2222222222222</v>
      </c>
    </row>
    <row r="15" spans="1:19" x14ac:dyDescent="0.25">
      <c r="A15" s="64">
        <v>44086</v>
      </c>
      <c r="B15" s="65" t="s">
        <v>145</v>
      </c>
      <c r="C15" s="65">
        <v>169</v>
      </c>
      <c r="D15" s="66">
        <v>318</v>
      </c>
      <c r="E15" s="65">
        <v>12</v>
      </c>
      <c r="F15" s="67">
        <v>1609</v>
      </c>
      <c r="G15" s="68">
        <v>75</v>
      </c>
      <c r="H15" s="70">
        <v>8</v>
      </c>
      <c r="I15" s="65"/>
      <c r="J15" s="26">
        <f t="shared" si="0"/>
        <v>110</v>
      </c>
      <c r="K15" s="11">
        <f t="shared" si="1"/>
        <v>2.209090909090909</v>
      </c>
      <c r="L15" s="12">
        <f t="shared" si="2"/>
        <v>0</v>
      </c>
      <c r="M15" s="30">
        <f t="shared" si="3"/>
        <v>527.86363636363626</v>
      </c>
      <c r="N15" s="12" t="s">
        <v>53</v>
      </c>
      <c r="O15" s="21">
        <f t="shared" si="4"/>
        <v>1</v>
      </c>
      <c r="Q15" s="2" t="s">
        <v>54</v>
      </c>
      <c r="R15" s="6">
        <f>AVERAGE(D:D)</f>
        <v>377.14814814814815</v>
      </c>
    </row>
    <row r="16" spans="1:19" x14ac:dyDescent="0.25">
      <c r="A16" s="64">
        <v>44087</v>
      </c>
      <c r="B16" s="65" t="s">
        <v>32</v>
      </c>
      <c r="C16" s="65">
        <v>160</v>
      </c>
      <c r="D16" s="66">
        <v>410</v>
      </c>
      <c r="E16" s="65">
        <v>13</v>
      </c>
      <c r="F16" s="67">
        <v>1598</v>
      </c>
      <c r="G16" s="68">
        <v>75</v>
      </c>
      <c r="H16" s="70">
        <v>8</v>
      </c>
      <c r="I16" s="65"/>
      <c r="J16" s="26">
        <f t="shared" si="0"/>
        <v>109</v>
      </c>
      <c r="K16" s="11">
        <f t="shared" si="1"/>
        <v>3.073394495412844</v>
      </c>
      <c r="L16" s="12">
        <f t="shared" si="2"/>
        <v>0</v>
      </c>
      <c r="M16" s="30">
        <f t="shared" si="3"/>
        <v>705.04587155963304</v>
      </c>
      <c r="N16" s="12" t="s">
        <v>55</v>
      </c>
      <c r="O16" s="21">
        <f t="shared" si="4"/>
        <v>2</v>
      </c>
      <c r="Q16" s="2" t="s">
        <v>56</v>
      </c>
      <c r="R16" s="6">
        <f>IFERROR(AVERAGE(M4:M103),"")</f>
        <v>663.48370080540315</v>
      </c>
    </row>
    <row r="17" spans="1:18" x14ac:dyDescent="0.25">
      <c r="A17" s="64">
        <v>44088</v>
      </c>
      <c r="B17" s="65" t="s">
        <v>145</v>
      </c>
      <c r="C17" s="65">
        <v>158</v>
      </c>
      <c r="D17" s="66">
        <v>399</v>
      </c>
      <c r="E17" s="65">
        <v>14</v>
      </c>
      <c r="F17" s="67">
        <v>1595</v>
      </c>
      <c r="G17" s="68">
        <v>75</v>
      </c>
      <c r="H17" s="70">
        <v>4</v>
      </c>
      <c r="I17" s="65"/>
      <c r="J17" s="26">
        <f t="shared" si="0"/>
        <v>108</v>
      </c>
      <c r="K17" s="11">
        <f t="shared" si="1"/>
        <v>3</v>
      </c>
      <c r="L17" s="12">
        <f t="shared" si="2"/>
        <v>21</v>
      </c>
      <c r="M17" s="30">
        <f t="shared" si="3"/>
        <v>711</v>
      </c>
      <c r="N17" s="12" t="s">
        <v>57</v>
      </c>
      <c r="O17" s="21">
        <f t="shared" si="4"/>
        <v>1</v>
      </c>
      <c r="Q17" s="34" t="s">
        <v>58</v>
      </c>
      <c r="R17" s="35">
        <f>IFERROR(AVERAGE(K4:K103),"")</f>
        <v>2.800372162917053</v>
      </c>
    </row>
    <row r="18" spans="1:18" x14ac:dyDescent="0.25">
      <c r="A18" s="64">
        <v>44089</v>
      </c>
      <c r="B18" s="65" t="s">
        <v>35</v>
      </c>
      <c r="C18" s="65">
        <v>176</v>
      </c>
      <c r="D18" s="66">
        <v>433</v>
      </c>
      <c r="E18" s="65">
        <v>15</v>
      </c>
      <c r="F18" s="67">
        <v>1593</v>
      </c>
      <c r="G18" s="68">
        <v>75</v>
      </c>
      <c r="H18" s="70">
        <v>8</v>
      </c>
      <c r="I18" s="65"/>
      <c r="J18" s="26">
        <f t="shared" si="0"/>
        <v>107</v>
      </c>
      <c r="K18" s="11">
        <f t="shared" si="1"/>
        <v>3.3457943925233646</v>
      </c>
      <c r="L18" s="12">
        <f t="shared" si="2"/>
        <v>0</v>
      </c>
      <c r="M18" s="30">
        <f t="shared" si="3"/>
        <v>760.8878504672897</v>
      </c>
      <c r="N18" s="12" t="s">
        <v>59</v>
      </c>
      <c r="O18" s="21">
        <f t="shared" si="4"/>
        <v>2</v>
      </c>
    </row>
    <row r="19" spans="1:18" x14ac:dyDescent="0.25">
      <c r="A19" s="64">
        <v>44090</v>
      </c>
      <c r="B19" s="65" t="s">
        <v>32</v>
      </c>
      <c r="C19" s="65">
        <v>152</v>
      </c>
      <c r="D19" s="66">
        <v>220</v>
      </c>
      <c r="E19" s="65">
        <v>16</v>
      </c>
      <c r="F19" s="67">
        <v>1580</v>
      </c>
      <c r="G19" s="68">
        <v>75</v>
      </c>
      <c r="H19" s="70">
        <v>3</v>
      </c>
      <c r="I19" s="65"/>
      <c r="J19" s="26">
        <f t="shared" si="0"/>
        <v>106</v>
      </c>
      <c r="K19" s="11">
        <f t="shared" si="1"/>
        <v>1.3679245283018868</v>
      </c>
      <c r="L19" s="12">
        <f t="shared" si="2"/>
        <v>67</v>
      </c>
      <c r="M19" s="30">
        <f t="shared" si="3"/>
        <v>422.42452830188682</v>
      </c>
      <c r="N19" s="12" t="s">
        <v>60</v>
      </c>
      <c r="O19" s="21">
        <f t="shared" si="4"/>
        <v>2</v>
      </c>
    </row>
    <row r="20" spans="1:18" x14ac:dyDescent="0.25">
      <c r="A20" s="64">
        <v>44091</v>
      </c>
      <c r="B20" s="65" t="s">
        <v>145</v>
      </c>
      <c r="C20" s="65">
        <v>7</v>
      </c>
      <c r="D20" s="66">
        <v>212</v>
      </c>
      <c r="E20" s="65">
        <v>17</v>
      </c>
      <c r="F20" s="67">
        <v>1563</v>
      </c>
      <c r="G20" s="68">
        <v>75</v>
      </c>
      <c r="H20" s="70">
        <v>8</v>
      </c>
      <c r="I20" s="65"/>
      <c r="J20" s="26">
        <f t="shared" si="0"/>
        <v>105</v>
      </c>
      <c r="K20" s="11">
        <f t="shared" si="1"/>
        <v>1.3047619047619048</v>
      </c>
      <c r="L20" s="12">
        <f t="shared" si="2"/>
        <v>0</v>
      </c>
      <c r="M20" s="30">
        <f t="shared" si="3"/>
        <v>342.47619047619048</v>
      </c>
      <c r="N20" s="12" t="s">
        <v>61</v>
      </c>
      <c r="O20" s="21">
        <f t="shared" si="4"/>
        <v>1</v>
      </c>
    </row>
    <row r="21" spans="1:18" x14ac:dyDescent="0.25">
      <c r="A21" s="64">
        <v>44092</v>
      </c>
      <c r="B21" s="65" t="s">
        <v>145</v>
      </c>
      <c r="C21" s="65">
        <v>196</v>
      </c>
      <c r="D21" s="66">
        <v>372</v>
      </c>
      <c r="E21" s="65">
        <v>18</v>
      </c>
      <c r="F21" s="67">
        <v>1556</v>
      </c>
      <c r="G21" s="68">
        <v>75</v>
      </c>
      <c r="H21" s="70">
        <v>8</v>
      </c>
      <c r="I21" s="65"/>
      <c r="J21" s="26">
        <f t="shared" si="0"/>
        <v>104</v>
      </c>
      <c r="K21" s="11">
        <f t="shared" si="1"/>
        <v>2.8557692307692308</v>
      </c>
      <c r="L21" s="12">
        <f t="shared" si="2"/>
        <v>0</v>
      </c>
      <c r="M21" s="30">
        <f t="shared" si="3"/>
        <v>660.43269230769238</v>
      </c>
      <c r="N21" s="12" t="s">
        <v>62</v>
      </c>
      <c r="O21" s="21">
        <f t="shared" si="4"/>
        <v>1</v>
      </c>
    </row>
    <row r="22" spans="1:18" x14ac:dyDescent="0.25">
      <c r="A22" s="64">
        <v>44093</v>
      </c>
      <c r="B22" s="65" t="s">
        <v>145</v>
      </c>
      <c r="C22" s="65">
        <v>159</v>
      </c>
      <c r="D22" s="66">
        <v>405</v>
      </c>
      <c r="E22" s="65">
        <v>19</v>
      </c>
      <c r="F22" s="67">
        <v>1533</v>
      </c>
      <c r="G22" s="68">
        <v>75</v>
      </c>
      <c r="H22" s="70">
        <v>5</v>
      </c>
      <c r="I22" s="65"/>
      <c r="J22" s="26">
        <f t="shared" si="0"/>
        <v>103</v>
      </c>
      <c r="K22" s="11">
        <f t="shared" si="1"/>
        <v>3.203883495145631</v>
      </c>
      <c r="L22" s="12">
        <f t="shared" si="2"/>
        <v>13</v>
      </c>
      <c r="M22" s="30">
        <f t="shared" si="3"/>
        <v>744.79611650485435</v>
      </c>
      <c r="N22" s="12" t="s">
        <v>63</v>
      </c>
      <c r="O22" s="21">
        <f t="shared" si="4"/>
        <v>1</v>
      </c>
    </row>
    <row r="23" spans="1:18" x14ac:dyDescent="0.25">
      <c r="A23" s="64">
        <v>44094</v>
      </c>
      <c r="B23" s="65" t="s">
        <v>32</v>
      </c>
      <c r="C23" s="65">
        <v>29</v>
      </c>
      <c r="D23" s="66">
        <v>443</v>
      </c>
      <c r="E23" s="65">
        <v>20</v>
      </c>
      <c r="F23" s="67">
        <v>1449</v>
      </c>
      <c r="G23" s="68">
        <v>75</v>
      </c>
      <c r="H23" s="70">
        <v>6</v>
      </c>
      <c r="I23" s="65"/>
      <c r="J23" s="26">
        <f t="shared" si="0"/>
        <v>102</v>
      </c>
      <c r="K23" s="11">
        <f t="shared" si="1"/>
        <v>3.607843137254902</v>
      </c>
      <c r="L23" s="12">
        <f t="shared" si="2"/>
        <v>0</v>
      </c>
      <c r="M23" s="30">
        <f t="shared" si="3"/>
        <v>814.60784313725492</v>
      </c>
      <c r="N23" s="12" t="s">
        <v>64</v>
      </c>
      <c r="O23" s="21">
        <f t="shared" si="4"/>
        <v>2</v>
      </c>
    </row>
    <row r="24" spans="1:18" x14ac:dyDescent="0.25">
      <c r="A24" s="64">
        <v>44095</v>
      </c>
      <c r="B24" s="65" t="s">
        <v>32</v>
      </c>
      <c r="C24" s="65">
        <v>157</v>
      </c>
      <c r="D24" s="66">
        <v>358</v>
      </c>
      <c r="E24" s="65">
        <v>21</v>
      </c>
      <c r="F24" s="67">
        <v>1440</v>
      </c>
      <c r="G24" s="68">
        <v>75</v>
      </c>
      <c r="H24" s="70">
        <v>6</v>
      </c>
      <c r="I24" s="65"/>
      <c r="J24" s="26">
        <f t="shared" si="0"/>
        <v>101</v>
      </c>
      <c r="K24" s="11">
        <f t="shared" si="1"/>
        <v>2.8019801980198018</v>
      </c>
      <c r="L24" s="12">
        <f t="shared" si="2"/>
        <v>0</v>
      </c>
      <c r="M24" s="30">
        <f t="shared" si="3"/>
        <v>649.40594059405942</v>
      </c>
      <c r="N24" s="12" t="s">
        <v>65</v>
      </c>
      <c r="O24" s="21">
        <f t="shared" si="4"/>
        <v>2</v>
      </c>
    </row>
    <row r="25" spans="1:18" x14ac:dyDescent="0.25">
      <c r="A25" s="64">
        <v>44096</v>
      </c>
      <c r="B25" s="65" t="s">
        <v>35</v>
      </c>
      <c r="C25" s="65">
        <v>155</v>
      </c>
      <c r="D25" s="66">
        <v>382</v>
      </c>
      <c r="E25" s="65">
        <v>22</v>
      </c>
      <c r="F25" s="67">
        <v>1415</v>
      </c>
      <c r="G25" s="68">
        <v>75</v>
      </c>
      <c r="H25" s="70">
        <v>7</v>
      </c>
      <c r="I25" s="65"/>
      <c r="J25" s="26">
        <f t="shared" si="0"/>
        <v>100</v>
      </c>
      <c r="K25" s="11">
        <f t="shared" si="1"/>
        <v>3.07</v>
      </c>
      <c r="L25" s="12">
        <f t="shared" si="2"/>
        <v>0</v>
      </c>
      <c r="M25" s="30">
        <f t="shared" si="3"/>
        <v>704.35</v>
      </c>
      <c r="N25" s="12" t="s">
        <v>66</v>
      </c>
      <c r="O25" s="21">
        <f t="shared" si="4"/>
        <v>2</v>
      </c>
    </row>
    <row r="26" spans="1:18" x14ac:dyDescent="0.25">
      <c r="A26" s="64">
        <v>44097</v>
      </c>
      <c r="B26" s="65" t="s">
        <v>32</v>
      </c>
      <c r="C26" s="65">
        <v>44</v>
      </c>
      <c r="D26" s="66">
        <v>339</v>
      </c>
      <c r="E26" s="65">
        <v>23</v>
      </c>
      <c r="F26" s="67">
        <v>1400</v>
      </c>
      <c r="G26" s="68">
        <v>75</v>
      </c>
      <c r="H26" s="70">
        <v>8</v>
      </c>
      <c r="I26" s="65"/>
      <c r="J26" s="26">
        <f t="shared" si="0"/>
        <v>99</v>
      </c>
      <c r="K26" s="11">
        <f t="shared" si="1"/>
        <v>2.6666666666666665</v>
      </c>
      <c r="L26" s="12">
        <f t="shared" si="2"/>
        <v>0</v>
      </c>
      <c r="M26" s="30">
        <f t="shared" si="3"/>
        <v>621.66666666666663</v>
      </c>
      <c r="N26" s="12" t="s">
        <v>67</v>
      </c>
      <c r="O26" s="21">
        <f t="shared" si="4"/>
        <v>2</v>
      </c>
    </row>
    <row r="27" spans="1:18" x14ac:dyDescent="0.25">
      <c r="A27" s="64">
        <v>44098</v>
      </c>
      <c r="B27" s="65" t="s">
        <v>32</v>
      </c>
      <c r="C27" s="65">
        <v>182</v>
      </c>
      <c r="D27" s="66">
        <v>435</v>
      </c>
      <c r="E27" s="65">
        <v>24</v>
      </c>
      <c r="F27" s="67">
        <v>1345</v>
      </c>
      <c r="G27" s="68">
        <v>75</v>
      </c>
      <c r="H27" s="70">
        <v>8</v>
      </c>
      <c r="I27" s="65"/>
      <c r="J27" s="26">
        <f t="shared" si="0"/>
        <v>98</v>
      </c>
      <c r="K27" s="11">
        <f t="shared" si="1"/>
        <v>3.6734693877551021</v>
      </c>
      <c r="L27" s="12">
        <f t="shared" si="2"/>
        <v>0</v>
      </c>
      <c r="M27" s="30">
        <f t="shared" si="3"/>
        <v>828.0612244897959</v>
      </c>
      <c r="N27" s="12" t="s">
        <v>68</v>
      </c>
      <c r="O27" s="21">
        <f t="shared" si="4"/>
        <v>2</v>
      </c>
    </row>
    <row r="28" spans="1:18" x14ac:dyDescent="0.25">
      <c r="A28" s="64">
        <v>44099</v>
      </c>
      <c r="B28" s="65" t="s">
        <v>32</v>
      </c>
      <c r="C28" s="65">
        <v>23</v>
      </c>
      <c r="D28" s="66">
        <v>306</v>
      </c>
      <c r="E28" s="65">
        <v>25</v>
      </c>
      <c r="F28" s="67">
        <v>1206</v>
      </c>
      <c r="G28" s="68">
        <v>75</v>
      </c>
      <c r="H28" s="70">
        <v>8</v>
      </c>
      <c r="I28" s="65"/>
      <c r="J28" s="26">
        <f t="shared" si="0"/>
        <v>97</v>
      </c>
      <c r="K28" s="11">
        <f t="shared" si="1"/>
        <v>2.3814432989690721</v>
      </c>
      <c r="L28" s="12">
        <f t="shared" si="2"/>
        <v>0</v>
      </c>
      <c r="M28" s="30">
        <f t="shared" si="3"/>
        <v>563.19587628865975</v>
      </c>
      <c r="N28" s="12" t="s">
        <v>69</v>
      </c>
      <c r="O28" s="21">
        <f t="shared" si="4"/>
        <v>2</v>
      </c>
    </row>
    <row r="29" spans="1:18" x14ac:dyDescent="0.25">
      <c r="A29" s="64">
        <v>44100</v>
      </c>
      <c r="B29" s="65" t="s">
        <v>35</v>
      </c>
      <c r="C29" s="65">
        <v>184</v>
      </c>
      <c r="D29" s="66">
        <v>300</v>
      </c>
      <c r="E29" s="65">
        <v>26</v>
      </c>
      <c r="F29" s="67">
        <v>1120</v>
      </c>
      <c r="G29" s="68">
        <v>75</v>
      </c>
      <c r="H29" s="70">
        <v>8</v>
      </c>
      <c r="I29" s="65"/>
      <c r="J29" s="26">
        <f t="shared" si="0"/>
        <v>96</v>
      </c>
      <c r="K29" s="11">
        <f t="shared" si="1"/>
        <v>2.34375</v>
      </c>
      <c r="L29" s="12">
        <f t="shared" si="2"/>
        <v>0</v>
      </c>
      <c r="M29" s="30">
        <f t="shared" si="3"/>
        <v>555.46875</v>
      </c>
      <c r="N29" s="12" t="s">
        <v>70</v>
      </c>
      <c r="O29" s="21">
        <f t="shared" si="4"/>
        <v>2</v>
      </c>
    </row>
    <row r="30" spans="1:18" x14ac:dyDescent="0.25">
      <c r="A30" s="64">
        <v>44101</v>
      </c>
      <c r="B30" s="65" t="s">
        <v>145</v>
      </c>
      <c r="C30" s="65">
        <v>48</v>
      </c>
      <c r="D30" s="66">
        <v>412</v>
      </c>
      <c r="E30" s="65">
        <v>27</v>
      </c>
      <c r="F30" s="67">
        <v>965</v>
      </c>
      <c r="G30" s="68">
        <v>75</v>
      </c>
      <c r="H30" s="70">
        <v>8</v>
      </c>
      <c r="I30" s="65"/>
      <c r="J30" s="26">
        <f t="shared" si="0"/>
        <v>95</v>
      </c>
      <c r="K30" s="11">
        <f t="shared" si="1"/>
        <v>3.5473684210526315</v>
      </c>
      <c r="L30" s="12">
        <f t="shared" si="2"/>
        <v>0</v>
      </c>
      <c r="M30" s="30">
        <f t="shared" si="3"/>
        <v>802.21052631578948</v>
      </c>
      <c r="N30" s="12" t="s">
        <v>71</v>
      </c>
      <c r="O30" s="21">
        <f t="shared" si="4"/>
        <v>1</v>
      </c>
    </row>
    <row r="31" spans="1:18" x14ac:dyDescent="0.25">
      <c r="A31" s="64"/>
      <c r="B31" s="65"/>
      <c r="C31" s="65"/>
      <c r="D31" s="66"/>
      <c r="E31" s="65"/>
      <c r="F31" s="67"/>
      <c r="G31" s="68"/>
      <c r="H31" s="70"/>
      <c r="I31" s="65"/>
      <c r="J31" s="26" t="str">
        <f t="shared" si="0"/>
        <v/>
      </c>
      <c r="K31" s="11" t="str">
        <f t="shared" ref="K31:K35" si="5">IF(OR(G31="",A31=""),"",(D31-G31)/J31)</f>
        <v/>
      </c>
      <c r="L31" s="12" t="str">
        <f t="shared" ref="L31:L35" si="6">IF(OR(H31="",B31=""),"",VLOOKUP(H31,$Q$4:$S$10,1+O31))</f>
        <v/>
      </c>
      <c r="M31" s="30" t="str">
        <f t="shared" ref="M31:M35" si="7">IF(OR(L31="",K31=""),"",(K31*205+G31+L31))</f>
        <v/>
      </c>
      <c r="N31" s="12" t="s">
        <v>72</v>
      </c>
      <c r="O31" s="21" t="str">
        <f t="shared" si="4"/>
        <v/>
      </c>
    </row>
    <row r="32" spans="1:18" x14ac:dyDescent="0.25">
      <c r="A32" s="64"/>
      <c r="B32" s="65"/>
      <c r="C32" s="65"/>
      <c r="D32" s="66"/>
      <c r="E32" s="65"/>
      <c r="F32" s="67"/>
      <c r="G32" s="68"/>
      <c r="H32" s="70"/>
      <c r="I32" s="65"/>
      <c r="J32" s="26" t="str">
        <f t="shared" si="0"/>
        <v/>
      </c>
      <c r="K32" s="11" t="str">
        <f t="shared" si="5"/>
        <v/>
      </c>
      <c r="L32" s="12" t="str">
        <f t="shared" si="6"/>
        <v/>
      </c>
      <c r="M32" s="30" t="str">
        <f t="shared" si="7"/>
        <v/>
      </c>
      <c r="N32" s="12" t="s">
        <v>73</v>
      </c>
      <c r="O32" s="21" t="str">
        <f t="shared" si="4"/>
        <v/>
      </c>
    </row>
    <row r="33" spans="1:18" ht="14.25" customHeight="1" x14ac:dyDescent="0.25">
      <c r="A33" s="64"/>
      <c r="B33" s="65"/>
      <c r="C33" s="65"/>
      <c r="D33" s="66"/>
      <c r="E33" s="65"/>
      <c r="F33" s="67"/>
      <c r="G33" s="68"/>
      <c r="H33" s="70"/>
      <c r="I33" s="65"/>
      <c r="J33" s="26" t="str">
        <f t="shared" si="0"/>
        <v/>
      </c>
      <c r="K33" s="11" t="str">
        <f t="shared" si="5"/>
        <v/>
      </c>
      <c r="L33" s="12" t="str">
        <f t="shared" si="6"/>
        <v/>
      </c>
      <c r="M33" s="30" t="str">
        <f t="shared" si="7"/>
        <v/>
      </c>
      <c r="N33" s="12" t="s">
        <v>74</v>
      </c>
      <c r="O33" s="21" t="str">
        <f t="shared" si="4"/>
        <v/>
      </c>
    </row>
    <row r="34" spans="1:18" s="4" customFormat="1" x14ac:dyDescent="0.25">
      <c r="A34" s="64"/>
      <c r="B34" s="65"/>
      <c r="C34" s="65"/>
      <c r="D34" s="66"/>
      <c r="E34" s="65"/>
      <c r="F34" s="67"/>
      <c r="G34" s="68"/>
      <c r="H34" s="70"/>
      <c r="I34" s="65"/>
      <c r="J34" s="26" t="str">
        <f t="shared" si="0"/>
        <v/>
      </c>
      <c r="K34" s="11" t="str">
        <f t="shared" si="5"/>
        <v/>
      </c>
      <c r="L34" s="12" t="str">
        <f t="shared" si="6"/>
        <v/>
      </c>
      <c r="M34" s="30" t="str">
        <f t="shared" si="7"/>
        <v/>
      </c>
      <c r="N34" s="12" t="s">
        <v>75</v>
      </c>
      <c r="O34" s="21" t="str">
        <f t="shared" si="4"/>
        <v/>
      </c>
      <c r="P34" s="7"/>
      <c r="Q34" s="7"/>
      <c r="R34" s="7"/>
    </row>
    <row r="35" spans="1:18" x14ac:dyDescent="0.25">
      <c r="A35" s="64"/>
      <c r="B35" s="65"/>
      <c r="C35" s="65"/>
      <c r="D35" s="66"/>
      <c r="E35" s="65"/>
      <c r="F35" s="67"/>
      <c r="G35" s="68"/>
      <c r="H35" s="70"/>
      <c r="I35" s="65"/>
      <c r="J35" s="26" t="str">
        <f t="shared" si="0"/>
        <v/>
      </c>
      <c r="K35" s="11" t="str">
        <f t="shared" si="5"/>
        <v/>
      </c>
      <c r="L35" s="12" t="str">
        <f t="shared" si="6"/>
        <v/>
      </c>
      <c r="M35" s="30" t="str">
        <f t="shared" si="7"/>
        <v/>
      </c>
      <c r="N35" s="12" t="s">
        <v>76</v>
      </c>
      <c r="O35" s="21" t="str">
        <f t="shared" si="4"/>
        <v/>
      </c>
    </row>
    <row r="36" spans="1:18" s="4" customFormat="1" x14ac:dyDescent="0.25">
      <c r="A36" s="64"/>
      <c r="B36" s="65"/>
      <c r="C36" s="65"/>
      <c r="D36" s="66"/>
      <c r="E36" s="65"/>
      <c r="F36" s="67"/>
      <c r="G36" s="68"/>
      <c r="H36" s="70"/>
      <c r="I36" s="65"/>
      <c r="J36" s="26" t="str">
        <f t="shared" ref="J36:J67" si="8">IF(A36="","",$C$2-A36)</f>
        <v/>
      </c>
      <c r="K36" s="11" t="str">
        <f t="shared" ref="K36:K67" si="9">IF(OR(G36="",A36=""),"",(D36-G36)/J36)</f>
        <v/>
      </c>
      <c r="L36" s="12" t="str">
        <f t="shared" ref="L36:L67" si="10">IF(OR(H36="",B36=""),"",VLOOKUP(H36,$Q$4:$S$10,1+O36))</f>
        <v/>
      </c>
      <c r="M36" s="30" t="str">
        <f t="shared" ref="M36:M67" si="11">IF(OR(L36="",K36=""),"",(K36*205+G36+L36))</f>
        <v/>
      </c>
      <c r="N36" s="12" t="s">
        <v>77</v>
      </c>
      <c r="O36" s="21" t="str">
        <f t="shared" ref="O36:O67" si="12">IF(B36="","",IF(OR(B36="C",B36="H"),1,2))</f>
        <v/>
      </c>
      <c r="P36" s="7"/>
      <c r="Q36" s="7"/>
      <c r="R36" s="7"/>
    </row>
    <row r="37" spans="1:18" s="4" customFormat="1" x14ac:dyDescent="0.25">
      <c r="A37" s="64"/>
      <c r="B37" s="65"/>
      <c r="C37" s="65"/>
      <c r="D37" s="66"/>
      <c r="E37" s="65"/>
      <c r="F37" s="67"/>
      <c r="G37" s="68"/>
      <c r="H37" s="70"/>
      <c r="I37" s="65"/>
      <c r="J37" s="26" t="str">
        <f t="shared" si="8"/>
        <v/>
      </c>
      <c r="K37" s="11" t="str">
        <f t="shared" si="9"/>
        <v/>
      </c>
      <c r="L37" s="12" t="str">
        <f t="shared" si="10"/>
        <v/>
      </c>
      <c r="M37" s="30" t="str">
        <f t="shared" si="11"/>
        <v/>
      </c>
      <c r="N37" s="12" t="s">
        <v>78</v>
      </c>
      <c r="O37" s="21" t="str">
        <f t="shared" si="12"/>
        <v/>
      </c>
      <c r="P37" s="7"/>
      <c r="Q37" s="7"/>
      <c r="R37" s="7"/>
    </row>
    <row r="38" spans="1:18" s="4" customFormat="1" x14ac:dyDescent="0.25">
      <c r="A38" s="64"/>
      <c r="B38" s="65"/>
      <c r="C38" s="65"/>
      <c r="D38" s="66"/>
      <c r="E38" s="65"/>
      <c r="F38" s="67"/>
      <c r="G38" s="68"/>
      <c r="H38" s="70"/>
      <c r="I38" s="65"/>
      <c r="J38" s="26" t="str">
        <f t="shared" si="8"/>
        <v/>
      </c>
      <c r="K38" s="11" t="str">
        <f t="shared" si="9"/>
        <v/>
      </c>
      <c r="L38" s="12" t="str">
        <f t="shared" si="10"/>
        <v/>
      </c>
      <c r="M38" s="30" t="str">
        <f t="shared" si="11"/>
        <v/>
      </c>
      <c r="N38" s="12" t="s">
        <v>79</v>
      </c>
      <c r="O38" s="21" t="str">
        <f t="shared" si="12"/>
        <v/>
      </c>
      <c r="P38" s="7"/>
      <c r="Q38" s="7"/>
      <c r="R38" s="7"/>
    </row>
    <row r="39" spans="1:18" s="4" customFormat="1" x14ac:dyDescent="0.25">
      <c r="A39" s="64"/>
      <c r="B39" s="65"/>
      <c r="C39" s="65"/>
      <c r="D39" s="66"/>
      <c r="E39" s="65"/>
      <c r="F39" s="67"/>
      <c r="G39" s="68"/>
      <c r="H39" s="70"/>
      <c r="I39" s="65"/>
      <c r="J39" s="26" t="str">
        <f t="shared" si="8"/>
        <v/>
      </c>
      <c r="K39" s="11" t="str">
        <f t="shared" si="9"/>
        <v/>
      </c>
      <c r="L39" s="12" t="str">
        <f t="shared" si="10"/>
        <v/>
      </c>
      <c r="M39" s="30" t="str">
        <f t="shared" si="11"/>
        <v/>
      </c>
      <c r="N39" s="12" t="s">
        <v>80</v>
      </c>
      <c r="O39" s="21" t="str">
        <f t="shared" si="12"/>
        <v/>
      </c>
      <c r="P39" s="7"/>
      <c r="Q39" s="7"/>
      <c r="R39" s="7"/>
    </row>
    <row r="40" spans="1:18" x14ac:dyDescent="0.25">
      <c r="A40" s="64"/>
      <c r="B40" s="65"/>
      <c r="C40" s="65"/>
      <c r="D40" s="66"/>
      <c r="E40" s="65"/>
      <c r="F40" s="67"/>
      <c r="G40" s="68"/>
      <c r="H40" s="70"/>
      <c r="I40" s="65"/>
      <c r="J40" s="26" t="str">
        <f t="shared" si="8"/>
        <v/>
      </c>
      <c r="K40" s="11" t="str">
        <f t="shared" si="9"/>
        <v/>
      </c>
      <c r="L40" s="12" t="str">
        <f t="shared" si="10"/>
        <v/>
      </c>
      <c r="M40" s="30" t="str">
        <f t="shared" si="11"/>
        <v/>
      </c>
      <c r="N40" s="12" t="s">
        <v>81</v>
      </c>
      <c r="O40" s="21" t="str">
        <f t="shared" si="12"/>
        <v/>
      </c>
    </row>
    <row r="41" spans="1:18" x14ac:dyDescent="0.25">
      <c r="A41" s="64"/>
      <c r="B41" s="65"/>
      <c r="C41" s="65"/>
      <c r="D41" s="66"/>
      <c r="E41" s="65"/>
      <c r="F41" s="67"/>
      <c r="G41" s="68"/>
      <c r="H41" s="70"/>
      <c r="I41" s="65"/>
      <c r="J41" s="26" t="str">
        <f t="shared" si="8"/>
        <v/>
      </c>
      <c r="K41" s="11" t="str">
        <f t="shared" si="9"/>
        <v/>
      </c>
      <c r="L41" s="12" t="str">
        <f t="shared" si="10"/>
        <v/>
      </c>
      <c r="M41" s="30" t="str">
        <f t="shared" si="11"/>
        <v/>
      </c>
      <c r="N41" s="12" t="s">
        <v>82</v>
      </c>
      <c r="O41" s="21" t="str">
        <f t="shared" si="12"/>
        <v/>
      </c>
    </row>
    <row r="42" spans="1:18" x14ac:dyDescent="0.25">
      <c r="A42" s="64"/>
      <c r="B42" s="65"/>
      <c r="C42" s="65"/>
      <c r="D42" s="66"/>
      <c r="E42" s="65"/>
      <c r="F42" s="67"/>
      <c r="G42" s="68"/>
      <c r="H42" s="70"/>
      <c r="I42" s="65"/>
      <c r="J42" s="26" t="str">
        <f t="shared" si="8"/>
        <v/>
      </c>
      <c r="K42" s="11" t="str">
        <f t="shared" si="9"/>
        <v/>
      </c>
      <c r="L42" s="12" t="str">
        <f t="shared" si="10"/>
        <v/>
      </c>
      <c r="M42" s="30" t="str">
        <f t="shared" si="11"/>
        <v/>
      </c>
      <c r="N42" s="12" t="s">
        <v>83</v>
      </c>
      <c r="O42" s="21" t="str">
        <f t="shared" si="12"/>
        <v/>
      </c>
    </row>
    <row r="43" spans="1:18" x14ac:dyDescent="0.25">
      <c r="A43" s="64"/>
      <c r="B43" s="65"/>
      <c r="C43" s="65"/>
      <c r="D43" s="66"/>
      <c r="E43" s="65"/>
      <c r="F43" s="67"/>
      <c r="G43" s="68"/>
      <c r="H43" s="70"/>
      <c r="I43" s="65"/>
      <c r="J43" s="26" t="str">
        <f t="shared" si="8"/>
        <v/>
      </c>
      <c r="K43" s="11" t="str">
        <f t="shared" si="9"/>
        <v/>
      </c>
      <c r="L43" s="12" t="str">
        <f t="shared" si="10"/>
        <v/>
      </c>
      <c r="M43" s="30" t="str">
        <f t="shared" si="11"/>
        <v/>
      </c>
      <c r="N43" s="12" t="s">
        <v>84</v>
      </c>
      <c r="O43" s="21" t="str">
        <f t="shared" si="12"/>
        <v/>
      </c>
    </row>
    <row r="44" spans="1:18" x14ac:dyDescent="0.25">
      <c r="A44" s="64"/>
      <c r="B44" s="65"/>
      <c r="C44" s="65"/>
      <c r="D44" s="66"/>
      <c r="E44" s="65"/>
      <c r="F44" s="67"/>
      <c r="G44" s="68"/>
      <c r="H44" s="70"/>
      <c r="I44" s="65"/>
      <c r="J44" s="26" t="str">
        <f t="shared" si="8"/>
        <v/>
      </c>
      <c r="K44" s="11" t="str">
        <f t="shared" si="9"/>
        <v/>
      </c>
      <c r="L44" s="12" t="str">
        <f t="shared" si="10"/>
        <v/>
      </c>
      <c r="M44" s="30" t="str">
        <f t="shared" si="11"/>
        <v/>
      </c>
      <c r="N44" s="12" t="s">
        <v>85</v>
      </c>
      <c r="O44" s="21" t="str">
        <f t="shared" si="12"/>
        <v/>
      </c>
    </row>
    <row r="45" spans="1:18" x14ac:dyDescent="0.25">
      <c r="A45" s="64"/>
      <c r="B45" s="65"/>
      <c r="C45" s="65"/>
      <c r="D45" s="66"/>
      <c r="E45" s="65"/>
      <c r="F45" s="67"/>
      <c r="G45" s="68"/>
      <c r="H45" s="70"/>
      <c r="I45" s="65"/>
      <c r="J45" s="26" t="str">
        <f t="shared" si="8"/>
        <v/>
      </c>
      <c r="K45" s="11" t="str">
        <f t="shared" si="9"/>
        <v/>
      </c>
      <c r="L45" s="12" t="str">
        <f t="shared" si="10"/>
        <v/>
      </c>
      <c r="M45" s="30" t="str">
        <f t="shared" si="11"/>
        <v/>
      </c>
      <c r="N45" s="12" t="s">
        <v>86</v>
      </c>
      <c r="O45" s="21" t="str">
        <f t="shared" si="12"/>
        <v/>
      </c>
    </row>
    <row r="46" spans="1:18" x14ac:dyDescent="0.25">
      <c r="A46" s="64"/>
      <c r="B46" s="65"/>
      <c r="C46" s="65"/>
      <c r="D46" s="66"/>
      <c r="E46" s="65"/>
      <c r="F46" s="67"/>
      <c r="G46" s="68"/>
      <c r="H46" s="70"/>
      <c r="I46" s="65"/>
      <c r="J46" s="26" t="str">
        <f t="shared" si="8"/>
        <v/>
      </c>
      <c r="K46" s="11" t="str">
        <f t="shared" si="9"/>
        <v/>
      </c>
      <c r="L46" s="12" t="str">
        <f t="shared" si="10"/>
        <v/>
      </c>
      <c r="M46" s="30" t="str">
        <f t="shared" si="11"/>
        <v/>
      </c>
      <c r="N46" s="12" t="s">
        <v>87</v>
      </c>
      <c r="O46" s="21" t="str">
        <f t="shared" si="12"/>
        <v/>
      </c>
    </row>
    <row r="47" spans="1:18" x14ac:dyDescent="0.25">
      <c r="A47" s="64"/>
      <c r="B47" s="65"/>
      <c r="C47" s="65"/>
      <c r="D47" s="66"/>
      <c r="E47" s="65"/>
      <c r="F47" s="67"/>
      <c r="G47" s="68"/>
      <c r="H47" s="70"/>
      <c r="I47" s="65"/>
      <c r="J47" s="26" t="str">
        <f t="shared" si="8"/>
        <v/>
      </c>
      <c r="K47" s="11" t="str">
        <f t="shared" si="9"/>
        <v/>
      </c>
      <c r="L47" s="12" t="str">
        <f t="shared" si="10"/>
        <v/>
      </c>
      <c r="M47" s="30" t="str">
        <f t="shared" si="11"/>
        <v/>
      </c>
      <c r="N47" s="12" t="s">
        <v>88</v>
      </c>
      <c r="O47" s="21" t="str">
        <f t="shared" si="12"/>
        <v/>
      </c>
    </row>
    <row r="48" spans="1:18" x14ac:dyDescent="0.25">
      <c r="A48" s="64"/>
      <c r="B48" s="65"/>
      <c r="C48" s="65"/>
      <c r="D48" s="66"/>
      <c r="E48" s="65"/>
      <c r="F48" s="67"/>
      <c r="G48" s="68"/>
      <c r="H48" s="70"/>
      <c r="I48" s="65"/>
      <c r="J48" s="26" t="str">
        <f t="shared" si="8"/>
        <v/>
      </c>
      <c r="K48" s="11" t="str">
        <f t="shared" si="9"/>
        <v/>
      </c>
      <c r="L48" s="12" t="str">
        <f t="shared" si="10"/>
        <v/>
      </c>
      <c r="M48" s="30" t="str">
        <f t="shared" si="11"/>
        <v/>
      </c>
      <c r="N48" s="12" t="s">
        <v>89</v>
      </c>
      <c r="O48" s="21" t="str">
        <f t="shared" si="12"/>
        <v/>
      </c>
    </row>
    <row r="49" spans="1:15" x14ac:dyDescent="0.25">
      <c r="A49" s="64"/>
      <c r="B49" s="65"/>
      <c r="C49" s="65"/>
      <c r="D49" s="66"/>
      <c r="E49" s="65"/>
      <c r="F49" s="67"/>
      <c r="G49" s="68"/>
      <c r="H49" s="70"/>
      <c r="I49" s="65"/>
      <c r="J49" s="26" t="str">
        <f t="shared" si="8"/>
        <v/>
      </c>
      <c r="K49" s="11" t="str">
        <f t="shared" si="9"/>
        <v/>
      </c>
      <c r="L49" s="12" t="str">
        <f t="shared" si="10"/>
        <v/>
      </c>
      <c r="M49" s="30" t="str">
        <f t="shared" si="11"/>
        <v/>
      </c>
      <c r="N49" s="12" t="s">
        <v>90</v>
      </c>
      <c r="O49" s="21" t="str">
        <f t="shared" si="12"/>
        <v/>
      </c>
    </row>
    <row r="50" spans="1:15" x14ac:dyDescent="0.25">
      <c r="A50" s="64"/>
      <c r="B50" s="65"/>
      <c r="C50" s="65"/>
      <c r="D50" s="66"/>
      <c r="E50" s="65"/>
      <c r="F50" s="67"/>
      <c r="G50" s="68"/>
      <c r="H50" s="70"/>
      <c r="I50" s="65"/>
      <c r="J50" s="26" t="str">
        <f t="shared" si="8"/>
        <v/>
      </c>
      <c r="K50" s="11" t="str">
        <f t="shared" si="9"/>
        <v/>
      </c>
      <c r="L50" s="12" t="str">
        <f t="shared" si="10"/>
        <v/>
      </c>
      <c r="M50" s="30" t="str">
        <f t="shared" si="11"/>
        <v/>
      </c>
      <c r="N50" s="12" t="s">
        <v>91</v>
      </c>
      <c r="O50" s="21" t="str">
        <f t="shared" si="12"/>
        <v/>
      </c>
    </row>
    <row r="51" spans="1:15" x14ac:dyDescent="0.25">
      <c r="A51" s="64"/>
      <c r="B51" s="65"/>
      <c r="C51" s="65"/>
      <c r="D51" s="66"/>
      <c r="E51" s="65"/>
      <c r="F51" s="67"/>
      <c r="G51" s="68"/>
      <c r="H51" s="70"/>
      <c r="I51" s="65"/>
      <c r="J51" s="26" t="str">
        <f t="shared" si="8"/>
        <v/>
      </c>
      <c r="K51" s="11" t="str">
        <f t="shared" si="9"/>
        <v/>
      </c>
      <c r="L51" s="12" t="str">
        <f t="shared" si="10"/>
        <v/>
      </c>
      <c r="M51" s="30" t="str">
        <f t="shared" si="11"/>
        <v/>
      </c>
      <c r="N51" s="12" t="s">
        <v>92</v>
      </c>
      <c r="O51" s="21" t="str">
        <f t="shared" si="12"/>
        <v/>
      </c>
    </row>
    <row r="52" spans="1:15" x14ac:dyDescent="0.25">
      <c r="A52" s="64"/>
      <c r="B52" s="65"/>
      <c r="C52" s="65"/>
      <c r="D52" s="66"/>
      <c r="E52" s="65"/>
      <c r="F52" s="67"/>
      <c r="G52" s="68"/>
      <c r="H52" s="70"/>
      <c r="I52" s="65"/>
      <c r="J52" s="26" t="str">
        <f t="shared" si="8"/>
        <v/>
      </c>
      <c r="K52" s="11" t="str">
        <f t="shared" si="9"/>
        <v/>
      </c>
      <c r="L52" s="12" t="str">
        <f t="shared" si="10"/>
        <v/>
      </c>
      <c r="M52" s="30" t="str">
        <f t="shared" si="11"/>
        <v/>
      </c>
      <c r="N52" s="12" t="s">
        <v>93</v>
      </c>
      <c r="O52" s="21" t="str">
        <f t="shared" si="12"/>
        <v/>
      </c>
    </row>
    <row r="53" spans="1:15" x14ac:dyDescent="0.25">
      <c r="A53" s="64"/>
      <c r="B53" s="65"/>
      <c r="C53" s="65"/>
      <c r="D53" s="66"/>
      <c r="E53" s="65"/>
      <c r="F53" s="67"/>
      <c r="G53" s="68"/>
      <c r="H53" s="70"/>
      <c r="I53" s="65"/>
      <c r="J53" s="26" t="str">
        <f t="shared" si="8"/>
        <v/>
      </c>
      <c r="K53" s="11" t="str">
        <f t="shared" si="9"/>
        <v/>
      </c>
      <c r="L53" s="12" t="str">
        <f t="shared" si="10"/>
        <v/>
      </c>
      <c r="M53" s="30" t="str">
        <f t="shared" si="11"/>
        <v/>
      </c>
      <c r="N53" s="12" t="s">
        <v>94</v>
      </c>
      <c r="O53" s="21" t="str">
        <f t="shared" si="12"/>
        <v/>
      </c>
    </row>
    <row r="54" spans="1:15" x14ac:dyDescent="0.25">
      <c r="A54" s="64"/>
      <c r="B54" s="65"/>
      <c r="C54" s="65"/>
      <c r="D54" s="66"/>
      <c r="E54" s="65"/>
      <c r="F54" s="67"/>
      <c r="G54" s="68"/>
      <c r="H54" s="70"/>
      <c r="I54" s="65"/>
      <c r="J54" s="26" t="str">
        <f t="shared" si="8"/>
        <v/>
      </c>
      <c r="K54" s="11" t="str">
        <f t="shared" si="9"/>
        <v/>
      </c>
      <c r="L54" s="12" t="str">
        <f t="shared" si="10"/>
        <v/>
      </c>
      <c r="M54" s="30" t="str">
        <f t="shared" si="11"/>
        <v/>
      </c>
      <c r="N54" s="12" t="s">
        <v>95</v>
      </c>
      <c r="O54" s="21" t="str">
        <f t="shared" si="12"/>
        <v/>
      </c>
    </row>
    <row r="55" spans="1:15" x14ac:dyDescent="0.25">
      <c r="A55" s="64"/>
      <c r="B55" s="65"/>
      <c r="C55" s="65"/>
      <c r="D55" s="66"/>
      <c r="E55" s="65"/>
      <c r="F55" s="67"/>
      <c r="G55" s="68"/>
      <c r="H55" s="70"/>
      <c r="I55" s="65"/>
      <c r="J55" s="26" t="str">
        <f t="shared" si="8"/>
        <v/>
      </c>
      <c r="K55" s="11" t="str">
        <f t="shared" si="9"/>
        <v/>
      </c>
      <c r="L55" s="12" t="str">
        <f t="shared" si="10"/>
        <v/>
      </c>
      <c r="M55" s="30" t="str">
        <f t="shared" si="11"/>
        <v/>
      </c>
      <c r="N55" s="12" t="s">
        <v>96</v>
      </c>
      <c r="O55" s="21" t="str">
        <f t="shared" si="12"/>
        <v/>
      </c>
    </row>
    <row r="56" spans="1:15" x14ac:dyDescent="0.25">
      <c r="A56" s="64"/>
      <c r="B56" s="65"/>
      <c r="C56" s="65"/>
      <c r="D56" s="66"/>
      <c r="E56" s="65"/>
      <c r="F56" s="67"/>
      <c r="G56" s="68"/>
      <c r="H56" s="70"/>
      <c r="I56" s="65"/>
      <c r="J56" s="26" t="str">
        <f t="shared" si="8"/>
        <v/>
      </c>
      <c r="K56" s="11" t="str">
        <f t="shared" si="9"/>
        <v/>
      </c>
      <c r="L56" s="12" t="str">
        <f t="shared" si="10"/>
        <v/>
      </c>
      <c r="M56" s="30" t="str">
        <f t="shared" si="11"/>
        <v/>
      </c>
      <c r="N56" s="12" t="s">
        <v>97</v>
      </c>
      <c r="O56" s="21" t="str">
        <f t="shared" si="12"/>
        <v/>
      </c>
    </row>
    <row r="57" spans="1:15" x14ac:dyDescent="0.25">
      <c r="A57" s="64"/>
      <c r="B57" s="65"/>
      <c r="C57" s="65"/>
      <c r="D57" s="66"/>
      <c r="E57" s="65"/>
      <c r="F57" s="67"/>
      <c r="G57" s="68"/>
      <c r="H57" s="70"/>
      <c r="I57" s="65"/>
      <c r="J57" s="26" t="str">
        <f t="shared" si="8"/>
        <v/>
      </c>
      <c r="K57" s="11" t="str">
        <f t="shared" si="9"/>
        <v/>
      </c>
      <c r="L57" s="12" t="str">
        <f t="shared" si="10"/>
        <v/>
      </c>
      <c r="M57" s="30" t="str">
        <f t="shared" si="11"/>
        <v/>
      </c>
      <c r="N57" s="12" t="s">
        <v>98</v>
      </c>
      <c r="O57" s="21" t="str">
        <f t="shared" si="12"/>
        <v/>
      </c>
    </row>
    <row r="58" spans="1:15" x14ac:dyDescent="0.25">
      <c r="A58" s="64"/>
      <c r="B58" s="65"/>
      <c r="C58" s="65"/>
      <c r="D58" s="66"/>
      <c r="E58" s="65"/>
      <c r="F58" s="67"/>
      <c r="G58" s="68"/>
      <c r="H58" s="70"/>
      <c r="I58" s="65"/>
      <c r="J58" s="26" t="str">
        <f t="shared" si="8"/>
        <v/>
      </c>
      <c r="K58" s="11" t="str">
        <f t="shared" si="9"/>
        <v/>
      </c>
      <c r="L58" s="12" t="str">
        <f t="shared" si="10"/>
        <v/>
      </c>
      <c r="M58" s="30" t="str">
        <f t="shared" si="11"/>
        <v/>
      </c>
      <c r="N58" s="12" t="s">
        <v>99</v>
      </c>
      <c r="O58" s="21" t="str">
        <f t="shared" si="12"/>
        <v/>
      </c>
    </row>
    <row r="59" spans="1:15" x14ac:dyDescent="0.25">
      <c r="A59" s="64"/>
      <c r="B59" s="65"/>
      <c r="C59" s="65"/>
      <c r="D59" s="66"/>
      <c r="E59" s="65"/>
      <c r="F59" s="67"/>
      <c r="G59" s="68"/>
      <c r="H59" s="70"/>
      <c r="I59" s="65"/>
      <c r="J59" s="26" t="str">
        <f t="shared" si="8"/>
        <v/>
      </c>
      <c r="K59" s="11" t="str">
        <f t="shared" si="9"/>
        <v/>
      </c>
      <c r="L59" s="12" t="str">
        <f t="shared" si="10"/>
        <v/>
      </c>
      <c r="M59" s="30" t="str">
        <f t="shared" si="11"/>
        <v/>
      </c>
      <c r="N59" s="12" t="s">
        <v>100</v>
      </c>
      <c r="O59" s="21" t="str">
        <f t="shared" si="12"/>
        <v/>
      </c>
    </row>
    <row r="60" spans="1:15" x14ac:dyDescent="0.25">
      <c r="A60" s="64"/>
      <c r="B60" s="65"/>
      <c r="C60" s="65"/>
      <c r="D60" s="66"/>
      <c r="E60" s="65"/>
      <c r="F60" s="67"/>
      <c r="G60" s="68"/>
      <c r="H60" s="70"/>
      <c r="I60" s="65"/>
      <c r="J60" s="26" t="str">
        <f t="shared" si="8"/>
        <v/>
      </c>
      <c r="K60" s="11" t="str">
        <f t="shared" si="9"/>
        <v/>
      </c>
      <c r="L60" s="12" t="str">
        <f t="shared" si="10"/>
        <v/>
      </c>
      <c r="M60" s="30" t="str">
        <f t="shared" si="11"/>
        <v/>
      </c>
      <c r="N60" s="12" t="s">
        <v>101</v>
      </c>
      <c r="O60" s="21" t="str">
        <f t="shared" si="12"/>
        <v/>
      </c>
    </row>
    <row r="61" spans="1:15" x14ac:dyDescent="0.25">
      <c r="A61" s="64"/>
      <c r="B61" s="65"/>
      <c r="C61" s="65"/>
      <c r="D61" s="66"/>
      <c r="E61" s="65"/>
      <c r="F61" s="67"/>
      <c r="G61" s="68"/>
      <c r="H61" s="70"/>
      <c r="I61" s="65"/>
      <c r="J61" s="26" t="str">
        <f t="shared" si="8"/>
        <v/>
      </c>
      <c r="K61" s="11" t="str">
        <f t="shared" si="9"/>
        <v/>
      </c>
      <c r="L61" s="12" t="str">
        <f t="shared" si="10"/>
        <v/>
      </c>
      <c r="M61" s="30" t="str">
        <f t="shared" si="11"/>
        <v/>
      </c>
      <c r="N61" s="12" t="s">
        <v>102</v>
      </c>
      <c r="O61" s="21" t="str">
        <f t="shared" si="12"/>
        <v/>
      </c>
    </row>
    <row r="62" spans="1:15" x14ac:dyDescent="0.25">
      <c r="A62" s="64"/>
      <c r="B62" s="65"/>
      <c r="C62" s="65"/>
      <c r="D62" s="66"/>
      <c r="E62" s="65"/>
      <c r="F62" s="67"/>
      <c r="G62" s="68"/>
      <c r="H62" s="70"/>
      <c r="I62" s="65"/>
      <c r="J62" s="26" t="str">
        <f t="shared" si="8"/>
        <v/>
      </c>
      <c r="K62" s="11" t="str">
        <f t="shared" si="9"/>
        <v/>
      </c>
      <c r="L62" s="12" t="str">
        <f t="shared" si="10"/>
        <v/>
      </c>
      <c r="M62" s="30" t="str">
        <f t="shared" si="11"/>
        <v/>
      </c>
      <c r="N62" s="12" t="s">
        <v>103</v>
      </c>
      <c r="O62" s="21" t="str">
        <f t="shared" si="12"/>
        <v/>
      </c>
    </row>
    <row r="63" spans="1:15" x14ac:dyDescent="0.25">
      <c r="A63" s="64"/>
      <c r="B63" s="65"/>
      <c r="C63" s="65"/>
      <c r="D63" s="66"/>
      <c r="E63" s="65"/>
      <c r="F63" s="67"/>
      <c r="G63" s="68"/>
      <c r="H63" s="70"/>
      <c r="I63" s="65"/>
      <c r="J63" s="26" t="str">
        <f t="shared" si="8"/>
        <v/>
      </c>
      <c r="K63" s="11" t="str">
        <f t="shared" si="9"/>
        <v/>
      </c>
      <c r="L63" s="12" t="str">
        <f t="shared" si="10"/>
        <v/>
      </c>
      <c r="M63" s="30" t="str">
        <f t="shared" si="11"/>
        <v/>
      </c>
      <c r="N63" s="12" t="s">
        <v>104</v>
      </c>
      <c r="O63" s="21" t="str">
        <f t="shared" si="12"/>
        <v/>
      </c>
    </row>
    <row r="64" spans="1:15" x14ac:dyDescent="0.25">
      <c r="A64" s="64"/>
      <c r="B64" s="65"/>
      <c r="C64" s="65"/>
      <c r="D64" s="66"/>
      <c r="E64" s="65"/>
      <c r="F64" s="67"/>
      <c r="G64" s="68"/>
      <c r="H64" s="70"/>
      <c r="I64" s="65"/>
      <c r="J64" s="26" t="str">
        <f t="shared" si="8"/>
        <v/>
      </c>
      <c r="K64" s="11" t="str">
        <f t="shared" si="9"/>
        <v/>
      </c>
      <c r="L64" s="12" t="str">
        <f t="shared" si="10"/>
        <v/>
      </c>
      <c r="M64" s="30" t="str">
        <f t="shared" si="11"/>
        <v/>
      </c>
      <c r="N64" s="12" t="s">
        <v>105</v>
      </c>
      <c r="O64" s="21" t="str">
        <f t="shared" si="12"/>
        <v/>
      </c>
    </row>
    <row r="65" spans="1:15" x14ac:dyDescent="0.25">
      <c r="A65" s="64"/>
      <c r="B65" s="65"/>
      <c r="C65" s="65"/>
      <c r="D65" s="66"/>
      <c r="E65" s="65"/>
      <c r="F65" s="67"/>
      <c r="G65" s="68"/>
      <c r="H65" s="70"/>
      <c r="I65" s="65"/>
      <c r="J65" s="26" t="str">
        <f t="shared" si="8"/>
        <v/>
      </c>
      <c r="K65" s="11" t="str">
        <f t="shared" si="9"/>
        <v/>
      </c>
      <c r="L65" s="12" t="str">
        <f t="shared" si="10"/>
        <v/>
      </c>
      <c r="M65" s="30" t="str">
        <f t="shared" si="11"/>
        <v/>
      </c>
      <c r="N65" s="12" t="s">
        <v>106</v>
      </c>
      <c r="O65" s="21" t="str">
        <f t="shared" si="12"/>
        <v/>
      </c>
    </row>
    <row r="66" spans="1:15" x14ac:dyDescent="0.25">
      <c r="A66" s="64"/>
      <c r="B66" s="65"/>
      <c r="C66" s="65"/>
      <c r="D66" s="66"/>
      <c r="E66" s="65"/>
      <c r="F66" s="67"/>
      <c r="G66" s="68"/>
      <c r="H66" s="70"/>
      <c r="I66" s="65"/>
      <c r="J66" s="26" t="str">
        <f t="shared" si="8"/>
        <v/>
      </c>
      <c r="K66" s="11" t="str">
        <f t="shared" si="9"/>
        <v/>
      </c>
      <c r="L66" s="12" t="str">
        <f t="shared" si="10"/>
        <v/>
      </c>
      <c r="M66" s="30" t="str">
        <f t="shared" si="11"/>
        <v/>
      </c>
      <c r="N66" s="12" t="s">
        <v>107</v>
      </c>
      <c r="O66" s="21" t="str">
        <f t="shared" si="12"/>
        <v/>
      </c>
    </row>
    <row r="67" spans="1:15" x14ac:dyDescent="0.25">
      <c r="A67" s="64"/>
      <c r="B67" s="65"/>
      <c r="C67" s="65"/>
      <c r="D67" s="66"/>
      <c r="E67" s="65"/>
      <c r="F67" s="67"/>
      <c r="G67" s="68"/>
      <c r="H67" s="70"/>
      <c r="I67" s="65"/>
      <c r="J67" s="26" t="str">
        <f t="shared" si="8"/>
        <v/>
      </c>
      <c r="K67" s="11" t="str">
        <f t="shared" si="9"/>
        <v/>
      </c>
      <c r="L67" s="12" t="str">
        <f t="shared" si="10"/>
        <v/>
      </c>
      <c r="M67" s="30" t="str">
        <f t="shared" si="11"/>
        <v/>
      </c>
      <c r="N67" s="12" t="s">
        <v>108</v>
      </c>
      <c r="O67" s="21" t="str">
        <f t="shared" si="12"/>
        <v/>
      </c>
    </row>
    <row r="68" spans="1:15" x14ac:dyDescent="0.25">
      <c r="A68" s="64"/>
      <c r="B68" s="65"/>
      <c r="C68" s="65"/>
      <c r="D68" s="66"/>
      <c r="E68" s="65"/>
      <c r="F68" s="67"/>
      <c r="G68" s="68"/>
      <c r="H68" s="70"/>
      <c r="I68" s="65"/>
      <c r="J68" s="26" t="str">
        <f t="shared" ref="J68:J103" si="13">IF(A68="","",$C$2-A68)</f>
        <v/>
      </c>
      <c r="K68" s="11" t="str">
        <f t="shared" ref="K68:K99" si="14">IF(OR(G68="",A68=""),"",(D68-G68)/J68)</f>
        <v/>
      </c>
      <c r="L68" s="12" t="str">
        <f t="shared" ref="L68:L103" si="15">IF(OR(H68="",B68=""),"",VLOOKUP(H68,$Q$4:$S$10,1+O68))</f>
        <v/>
      </c>
      <c r="M68" s="30" t="str">
        <f t="shared" ref="M68:M99" si="16">IF(OR(L68="",K68=""),"",(K68*205+G68+L68))</f>
        <v/>
      </c>
      <c r="N68" s="12" t="s">
        <v>109</v>
      </c>
      <c r="O68" s="21" t="str">
        <f t="shared" ref="O68:O103" si="17">IF(B68="","",IF(OR(B68="C",B68="H"),1,2))</f>
        <v/>
      </c>
    </row>
    <row r="69" spans="1:15" x14ac:dyDescent="0.25">
      <c r="A69" s="64"/>
      <c r="B69" s="65"/>
      <c r="C69" s="65"/>
      <c r="D69" s="66"/>
      <c r="E69" s="65"/>
      <c r="F69" s="67"/>
      <c r="G69" s="68"/>
      <c r="H69" s="70"/>
      <c r="I69" s="65"/>
      <c r="J69" s="26" t="str">
        <f t="shared" si="13"/>
        <v/>
      </c>
      <c r="K69" s="11" t="str">
        <f t="shared" si="14"/>
        <v/>
      </c>
      <c r="L69" s="12" t="str">
        <f t="shared" si="15"/>
        <v/>
      </c>
      <c r="M69" s="30" t="str">
        <f t="shared" si="16"/>
        <v/>
      </c>
      <c r="N69" s="12" t="s">
        <v>110</v>
      </c>
      <c r="O69" s="21" t="str">
        <f t="shared" si="17"/>
        <v/>
      </c>
    </row>
    <row r="70" spans="1:15" x14ac:dyDescent="0.25">
      <c r="A70" s="64"/>
      <c r="B70" s="65"/>
      <c r="C70" s="65"/>
      <c r="D70" s="66"/>
      <c r="E70" s="65"/>
      <c r="F70" s="67"/>
      <c r="G70" s="68"/>
      <c r="H70" s="70"/>
      <c r="I70" s="65"/>
      <c r="J70" s="26" t="str">
        <f t="shared" si="13"/>
        <v/>
      </c>
      <c r="K70" s="11" t="str">
        <f t="shared" si="14"/>
        <v/>
      </c>
      <c r="L70" s="12" t="str">
        <f t="shared" si="15"/>
        <v/>
      </c>
      <c r="M70" s="30" t="str">
        <f t="shared" si="16"/>
        <v/>
      </c>
      <c r="N70" s="12" t="s">
        <v>111</v>
      </c>
      <c r="O70" s="21" t="str">
        <f t="shared" si="17"/>
        <v/>
      </c>
    </row>
    <row r="71" spans="1:15" x14ac:dyDescent="0.25">
      <c r="A71" s="64"/>
      <c r="B71" s="65"/>
      <c r="C71" s="65"/>
      <c r="D71" s="66"/>
      <c r="E71" s="65"/>
      <c r="F71" s="67"/>
      <c r="G71" s="68"/>
      <c r="H71" s="70"/>
      <c r="I71" s="65"/>
      <c r="J71" s="26" t="str">
        <f t="shared" si="13"/>
        <v/>
      </c>
      <c r="K71" s="11" t="str">
        <f t="shared" si="14"/>
        <v/>
      </c>
      <c r="L71" s="12" t="str">
        <f t="shared" si="15"/>
        <v/>
      </c>
      <c r="M71" s="30" t="str">
        <f t="shared" si="16"/>
        <v/>
      </c>
      <c r="N71" s="12" t="s">
        <v>112</v>
      </c>
      <c r="O71" s="21" t="str">
        <f t="shared" si="17"/>
        <v/>
      </c>
    </row>
    <row r="72" spans="1:15" x14ac:dyDescent="0.25">
      <c r="A72" s="64"/>
      <c r="B72" s="65"/>
      <c r="C72" s="65"/>
      <c r="D72" s="66"/>
      <c r="E72" s="65"/>
      <c r="F72" s="67"/>
      <c r="G72" s="68"/>
      <c r="H72" s="70"/>
      <c r="I72" s="65"/>
      <c r="J72" s="26" t="str">
        <f t="shared" si="13"/>
        <v/>
      </c>
      <c r="K72" s="11" t="str">
        <f t="shared" si="14"/>
        <v/>
      </c>
      <c r="L72" s="12" t="str">
        <f t="shared" si="15"/>
        <v/>
      </c>
      <c r="M72" s="30" t="str">
        <f t="shared" si="16"/>
        <v/>
      </c>
      <c r="N72" s="12" t="s">
        <v>113</v>
      </c>
      <c r="O72" s="21" t="str">
        <f t="shared" si="17"/>
        <v/>
      </c>
    </row>
    <row r="73" spans="1:15" x14ac:dyDescent="0.25">
      <c r="A73" s="64"/>
      <c r="B73" s="65"/>
      <c r="C73" s="65"/>
      <c r="D73" s="66"/>
      <c r="E73" s="65"/>
      <c r="F73" s="67"/>
      <c r="G73" s="68"/>
      <c r="H73" s="70"/>
      <c r="I73" s="65"/>
      <c r="J73" s="26" t="str">
        <f t="shared" si="13"/>
        <v/>
      </c>
      <c r="K73" s="11" t="str">
        <f t="shared" si="14"/>
        <v/>
      </c>
      <c r="L73" s="12" t="str">
        <f t="shared" si="15"/>
        <v/>
      </c>
      <c r="M73" s="30" t="str">
        <f t="shared" si="16"/>
        <v/>
      </c>
      <c r="N73" s="12" t="s">
        <v>114</v>
      </c>
      <c r="O73" s="21" t="str">
        <f t="shared" si="17"/>
        <v/>
      </c>
    </row>
    <row r="74" spans="1:15" x14ac:dyDescent="0.25">
      <c r="A74" s="64"/>
      <c r="B74" s="65"/>
      <c r="C74" s="65"/>
      <c r="D74" s="66"/>
      <c r="E74" s="65"/>
      <c r="F74" s="67"/>
      <c r="G74" s="68"/>
      <c r="H74" s="70"/>
      <c r="I74" s="65"/>
      <c r="J74" s="26" t="str">
        <f t="shared" si="13"/>
        <v/>
      </c>
      <c r="K74" s="11" t="str">
        <f t="shared" si="14"/>
        <v/>
      </c>
      <c r="L74" s="12" t="str">
        <f t="shared" si="15"/>
        <v/>
      </c>
      <c r="M74" s="30" t="str">
        <f t="shared" si="16"/>
        <v/>
      </c>
      <c r="N74" s="12" t="s">
        <v>115</v>
      </c>
      <c r="O74" s="21" t="str">
        <f t="shared" si="17"/>
        <v/>
      </c>
    </row>
    <row r="75" spans="1:15" x14ac:dyDescent="0.25">
      <c r="A75" s="64"/>
      <c r="B75" s="65"/>
      <c r="C75" s="65"/>
      <c r="D75" s="66"/>
      <c r="E75" s="65"/>
      <c r="F75" s="67"/>
      <c r="G75" s="68"/>
      <c r="H75" s="70"/>
      <c r="I75" s="65"/>
      <c r="J75" s="26" t="str">
        <f t="shared" si="13"/>
        <v/>
      </c>
      <c r="K75" s="11" t="str">
        <f t="shared" si="14"/>
        <v/>
      </c>
      <c r="L75" s="12" t="str">
        <f t="shared" si="15"/>
        <v/>
      </c>
      <c r="M75" s="30" t="str">
        <f t="shared" si="16"/>
        <v/>
      </c>
      <c r="N75" s="12" t="s">
        <v>116</v>
      </c>
      <c r="O75" s="21" t="str">
        <f t="shared" si="17"/>
        <v/>
      </c>
    </row>
    <row r="76" spans="1:15" x14ac:dyDescent="0.25">
      <c r="A76" s="64"/>
      <c r="B76" s="65"/>
      <c r="C76" s="65"/>
      <c r="D76" s="66"/>
      <c r="E76" s="65"/>
      <c r="F76" s="67"/>
      <c r="G76" s="68"/>
      <c r="H76" s="70"/>
      <c r="I76" s="65"/>
      <c r="J76" s="26" t="str">
        <f t="shared" si="13"/>
        <v/>
      </c>
      <c r="K76" s="11" t="str">
        <f t="shared" si="14"/>
        <v/>
      </c>
      <c r="L76" s="12" t="str">
        <f t="shared" si="15"/>
        <v/>
      </c>
      <c r="M76" s="30" t="str">
        <f t="shared" si="16"/>
        <v/>
      </c>
      <c r="N76" s="12" t="s">
        <v>117</v>
      </c>
      <c r="O76" s="21" t="str">
        <f t="shared" si="17"/>
        <v/>
      </c>
    </row>
    <row r="77" spans="1:15" x14ac:dyDescent="0.25">
      <c r="A77" s="64"/>
      <c r="B77" s="65"/>
      <c r="C77" s="65"/>
      <c r="D77" s="66"/>
      <c r="E77" s="65"/>
      <c r="F77" s="67"/>
      <c r="G77" s="68"/>
      <c r="H77" s="70"/>
      <c r="I77" s="65"/>
      <c r="J77" s="26" t="str">
        <f t="shared" si="13"/>
        <v/>
      </c>
      <c r="K77" s="11" t="str">
        <f t="shared" si="14"/>
        <v/>
      </c>
      <c r="L77" s="12" t="str">
        <f t="shared" si="15"/>
        <v/>
      </c>
      <c r="M77" s="30" t="str">
        <f t="shared" si="16"/>
        <v/>
      </c>
      <c r="N77" s="12" t="s">
        <v>118</v>
      </c>
      <c r="O77" s="21" t="str">
        <f t="shared" si="17"/>
        <v/>
      </c>
    </row>
    <row r="78" spans="1:15" x14ac:dyDescent="0.25">
      <c r="A78" s="64"/>
      <c r="B78" s="65"/>
      <c r="C78" s="65"/>
      <c r="D78" s="66"/>
      <c r="E78" s="65"/>
      <c r="F78" s="67"/>
      <c r="G78" s="68"/>
      <c r="H78" s="70"/>
      <c r="I78" s="65"/>
      <c r="J78" s="26" t="str">
        <f t="shared" si="13"/>
        <v/>
      </c>
      <c r="K78" s="11" t="str">
        <f t="shared" si="14"/>
        <v/>
      </c>
      <c r="L78" s="12" t="str">
        <f t="shared" si="15"/>
        <v/>
      </c>
      <c r="M78" s="30" t="str">
        <f t="shared" si="16"/>
        <v/>
      </c>
      <c r="N78" s="12" t="s">
        <v>119</v>
      </c>
      <c r="O78" s="21" t="str">
        <f t="shared" si="17"/>
        <v/>
      </c>
    </row>
    <row r="79" spans="1:15" x14ac:dyDescent="0.25">
      <c r="A79" s="64"/>
      <c r="B79" s="65"/>
      <c r="C79" s="65"/>
      <c r="D79" s="66"/>
      <c r="E79" s="65"/>
      <c r="F79" s="67"/>
      <c r="G79" s="68"/>
      <c r="H79" s="70"/>
      <c r="I79" s="65"/>
      <c r="J79" s="26" t="str">
        <f t="shared" si="13"/>
        <v/>
      </c>
      <c r="K79" s="11" t="str">
        <f t="shared" si="14"/>
        <v/>
      </c>
      <c r="L79" s="12" t="str">
        <f t="shared" si="15"/>
        <v/>
      </c>
      <c r="M79" s="30" t="str">
        <f t="shared" si="16"/>
        <v/>
      </c>
      <c r="N79" s="12" t="s">
        <v>120</v>
      </c>
      <c r="O79" s="21" t="str">
        <f t="shared" si="17"/>
        <v/>
      </c>
    </row>
    <row r="80" spans="1:15" x14ac:dyDescent="0.25">
      <c r="A80" s="64"/>
      <c r="B80" s="65"/>
      <c r="C80" s="65"/>
      <c r="D80" s="66"/>
      <c r="E80" s="65"/>
      <c r="F80" s="67"/>
      <c r="G80" s="68"/>
      <c r="H80" s="70"/>
      <c r="I80" s="65"/>
      <c r="J80" s="26" t="str">
        <f t="shared" si="13"/>
        <v/>
      </c>
      <c r="K80" s="11" t="str">
        <f t="shared" si="14"/>
        <v/>
      </c>
      <c r="L80" s="12" t="str">
        <f t="shared" si="15"/>
        <v/>
      </c>
      <c r="M80" s="30" t="str">
        <f t="shared" si="16"/>
        <v/>
      </c>
      <c r="N80" s="12" t="s">
        <v>121</v>
      </c>
      <c r="O80" s="21" t="str">
        <f t="shared" si="17"/>
        <v/>
      </c>
    </row>
    <row r="81" spans="1:15" x14ac:dyDescent="0.25">
      <c r="A81" s="64"/>
      <c r="B81" s="65"/>
      <c r="C81" s="65"/>
      <c r="D81" s="66"/>
      <c r="E81" s="65"/>
      <c r="F81" s="67"/>
      <c r="G81" s="68"/>
      <c r="H81" s="70"/>
      <c r="I81" s="65"/>
      <c r="J81" s="26" t="str">
        <f t="shared" si="13"/>
        <v/>
      </c>
      <c r="K81" s="11" t="str">
        <f t="shared" si="14"/>
        <v/>
      </c>
      <c r="L81" s="12" t="str">
        <f t="shared" si="15"/>
        <v/>
      </c>
      <c r="M81" s="30" t="str">
        <f t="shared" si="16"/>
        <v/>
      </c>
      <c r="N81" s="12" t="s">
        <v>122</v>
      </c>
      <c r="O81" s="21" t="str">
        <f t="shared" si="17"/>
        <v/>
      </c>
    </row>
    <row r="82" spans="1:15" x14ac:dyDescent="0.25">
      <c r="A82" s="64"/>
      <c r="B82" s="65"/>
      <c r="C82" s="65"/>
      <c r="D82" s="66"/>
      <c r="E82" s="65"/>
      <c r="F82" s="67"/>
      <c r="G82" s="68"/>
      <c r="H82" s="70"/>
      <c r="I82" s="65"/>
      <c r="J82" s="26" t="str">
        <f t="shared" si="13"/>
        <v/>
      </c>
      <c r="K82" s="11" t="str">
        <f t="shared" si="14"/>
        <v/>
      </c>
      <c r="L82" s="12" t="str">
        <f t="shared" si="15"/>
        <v/>
      </c>
      <c r="M82" s="30" t="str">
        <f t="shared" si="16"/>
        <v/>
      </c>
      <c r="N82" s="12" t="s">
        <v>123</v>
      </c>
      <c r="O82" s="21" t="str">
        <f t="shared" si="17"/>
        <v/>
      </c>
    </row>
    <row r="83" spans="1:15" x14ac:dyDescent="0.25">
      <c r="A83" s="64"/>
      <c r="B83" s="65"/>
      <c r="C83" s="65"/>
      <c r="D83" s="66"/>
      <c r="E83" s="65"/>
      <c r="F83" s="67"/>
      <c r="G83" s="68"/>
      <c r="H83" s="70"/>
      <c r="I83" s="65"/>
      <c r="J83" s="26" t="str">
        <f t="shared" si="13"/>
        <v/>
      </c>
      <c r="K83" s="11" t="str">
        <f t="shared" si="14"/>
        <v/>
      </c>
      <c r="L83" s="12" t="str">
        <f t="shared" si="15"/>
        <v/>
      </c>
      <c r="M83" s="30" t="str">
        <f t="shared" si="16"/>
        <v/>
      </c>
      <c r="N83" s="12" t="s">
        <v>124</v>
      </c>
      <c r="O83" s="21" t="str">
        <f t="shared" si="17"/>
        <v/>
      </c>
    </row>
    <row r="84" spans="1:15" x14ac:dyDescent="0.25">
      <c r="A84" s="64"/>
      <c r="B84" s="65"/>
      <c r="C84" s="65"/>
      <c r="D84" s="66"/>
      <c r="E84" s="65"/>
      <c r="F84" s="67"/>
      <c r="G84" s="68"/>
      <c r="H84" s="70"/>
      <c r="I84" s="65"/>
      <c r="J84" s="26" t="str">
        <f t="shared" si="13"/>
        <v/>
      </c>
      <c r="K84" s="11" t="str">
        <f t="shared" si="14"/>
        <v/>
      </c>
      <c r="L84" s="12" t="str">
        <f t="shared" si="15"/>
        <v/>
      </c>
      <c r="M84" s="30" t="str">
        <f t="shared" si="16"/>
        <v/>
      </c>
      <c r="N84" s="12" t="s">
        <v>125</v>
      </c>
      <c r="O84" s="21" t="str">
        <f t="shared" si="17"/>
        <v/>
      </c>
    </row>
    <row r="85" spans="1:15" x14ac:dyDescent="0.25">
      <c r="A85" s="64"/>
      <c r="B85" s="65"/>
      <c r="C85" s="65"/>
      <c r="D85" s="66"/>
      <c r="E85" s="65"/>
      <c r="F85" s="67"/>
      <c r="G85" s="68"/>
      <c r="H85" s="70"/>
      <c r="I85" s="65"/>
      <c r="J85" s="26" t="str">
        <f t="shared" si="13"/>
        <v/>
      </c>
      <c r="K85" s="11" t="str">
        <f t="shared" si="14"/>
        <v/>
      </c>
      <c r="L85" s="12" t="str">
        <f t="shared" si="15"/>
        <v/>
      </c>
      <c r="M85" s="30" t="str">
        <f t="shared" si="16"/>
        <v/>
      </c>
      <c r="N85" s="12" t="s">
        <v>126</v>
      </c>
      <c r="O85" s="21" t="str">
        <f t="shared" si="17"/>
        <v/>
      </c>
    </row>
    <row r="86" spans="1:15" x14ac:dyDescent="0.25">
      <c r="A86" s="64"/>
      <c r="B86" s="65"/>
      <c r="C86" s="65"/>
      <c r="D86" s="66"/>
      <c r="E86" s="65"/>
      <c r="F86" s="67"/>
      <c r="G86" s="68"/>
      <c r="H86" s="70"/>
      <c r="I86" s="65"/>
      <c r="J86" s="26" t="str">
        <f t="shared" si="13"/>
        <v/>
      </c>
      <c r="K86" s="11" t="str">
        <f t="shared" si="14"/>
        <v/>
      </c>
      <c r="L86" s="12" t="str">
        <f t="shared" si="15"/>
        <v/>
      </c>
      <c r="M86" s="30" t="str">
        <f t="shared" si="16"/>
        <v/>
      </c>
      <c r="N86" s="12" t="s">
        <v>127</v>
      </c>
      <c r="O86" s="21" t="str">
        <f t="shared" si="17"/>
        <v/>
      </c>
    </row>
    <row r="87" spans="1:15" x14ac:dyDescent="0.25">
      <c r="A87" s="64"/>
      <c r="B87" s="65"/>
      <c r="C87" s="65"/>
      <c r="D87" s="66"/>
      <c r="E87" s="65"/>
      <c r="F87" s="67"/>
      <c r="G87" s="68"/>
      <c r="H87" s="70"/>
      <c r="I87" s="65"/>
      <c r="J87" s="26" t="str">
        <f t="shared" si="13"/>
        <v/>
      </c>
      <c r="K87" s="11" t="str">
        <f t="shared" si="14"/>
        <v/>
      </c>
      <c r="L87" s="12" t="str">
        <f t="shared" si="15"/>
        <v/>
      </c>
      <c r="M87" s="30" t="str">
        <f t="shared" si="16"/>
        <v/>
      </c>
      <c r="N87" s="12" t="s">
        <v>128</v>
      </c>
      <c r="O87" s="21" t="str">
        <f t="shared" si="17"/>
        <v/>
      </c>
    </row>
    <row r="88" spans="1:15" x14ac:dyDescent="0.25">
      <c r="A88" s="64"/>
      <c r="B88" s="65"/>
      <c r="C88" s="65"/>
      <c r="D88" s="66"/>
      <c r="E88" s="65"/>
      <c r="F88" s="67"/>
      <c r="G88" s="68"/>
      <c r="H88" s="70"/>
      <c r="I88" s="65"/>
      <c r="J88" s="26" t="str">
        <f t="shared" si="13"/>
        <v/>
      </c>
      <c r="K88" s="11" t="str">
        <f t="shared" si="14"/>
        <v/>
      </c>
      <c r="L88" s="12" t="str">
        <f t="shared" si="15"/>
        <v/>
      </c>
      <c r="M88" s="30" t="str">
        <f t="shared" si="16"/>
        <v/>
      </c>
      <c r="N88" s="12" t="s">
        <v>129</v>
      </c>
      <c r="O88" s="21" t="str">
        <f t="shared" si="17"/>
        <v/>
      </c>
    </row>
    <row r="89" spans="1:15" x14ac:dyDescent="0.25">
      <c r="A89" s="64"/>
      <c r="B89" s="65"/>
      <c r="C89" s="65"/>
      <c r="D89" s="66"/>
      <c r="E89" s="65"/>
      <c r="F89" s="67"/>
      <c r="G89" s="68"/>
      <c r="H89" s="70"/>
      <c r="I89" s="65"/>
      <c r="J89" s="26" t="str">
        <f t="shared" si="13"/>
        <v/>
      </c>
      <c r="K89" s="11" t="str">
        <f t="shared" si="14"/>
        <v/>
      </c>
      <c r="L89" s="12" t="str">
        <f t="shared" si="15"/>
        <v/>
      </c>
      <c r="M89" s="30" t="str">
        <f t="shared" si="16"/>
        <v/>
      </c>
      <c r="N89" s="12" t="s">
        <v>130</v>
      </c>
      <c r="O89" s="21" t="str">
        <f t="shared" si="17"/>
        <v/>
      </c>
    </row>
    <row r="90" spans="1:15" x14ac:dyDescent="0.25">
      <c r="A90" s="64"/>
      <c r="B90" s="65"/>
      <c r="C90" s="65"/>
      <c r="D90" s="66"/>
      <c r="E90" s="65"/>
      <c r="F90" s="67"/>
      <c r="G90" s="68"/>
      <c r="H90" s="70"/>
      <c r="I90" s="65"/>
      <c r="J90" s="26" t="str">
        <f t="shared" si="13"/>
        <v/>
      </c>
      <c r="K90" s="11" t="str">
        <f t="shared" si="14"/>
        <v/>
      </c>
      <c r="L90" s="12" t="str">
        <f t="shared" si="15"/>
        <v/>
      </c>
      <c r="M90" s="30" t="str">
        <f t="shared" si="16"/>
        <v/>
      </c>
      <c r="N90" s="12" t="s">
        <v>131</v>
      </c>
      <c r="O90" s="21" t="str">
        <f t="shared" si="17"/>
        <v/>
      </c>
    </row>
    <row r="91" spans="1:15" x14ac:dyDescent="0.25">
      <c r="A91" s="64"/>
      <c r="B91" s="65"/>
      <c r="C91" s="65"/>
      <c r="D91" s="66"/>
      <c r="E91" s="65"/>
      <c r="F91" s="67"/>
      <c r="G91" s="68"/>
      <c r="H91" s="70"/>
      <c r="I91" s="65"/>
      <c r="J91" s="26" t="str">
        <f t="shared" si="13"/>
        <v/>
      </c>
      <c r="K91" s="11" t="str">
        <f t="shared" si="14"/>
        <v/>
      </c>
      <c r="L91" s="12" t="str">
        <f t="shared" si="15"/>
        <v/>
      </c>
      <c r="M91" s="30" t="str">
        <f t="shared" si="16"/>
        <v/>
      </c>
      <c r="N91" s="12" t="s">
        <v>132</v>
      </c>
      <c r="O91" s="21" t="str">
        <f t="shared" si="17"/>
        <v/>
      </c>
    </row>
    <row r="92" spans="1:15" x14ac:dyDescent="0.25">
      <c r="A92" s="64"/>
      <c r="B92" s="65"/>
      <c r="C92" s="65"/>
      <c r="D92" s="66"/>
      <c r="E92" s="65"/>
      <c r="F92" s="67"/>
      <c r="G92" s="68"/>
      <c r="H92" s="70"/>
      <c r="I92" s="65"/>
      <c r="J92" s="26" t="str">
        <f t="shared" si="13"/>
        <v/>
      </c>
      <c r="K92" s="11" t="str">
        <f t="shared" si="14"/>
        <v/>
      </c>
      <c r="L92" s="12" t="str">
        <f t="shared" si="15"/>
        <v/>
      </c>
      <c r="M92" s="30" t="str">
        <f t="shared" si="16"/>
        <v/>
      </c>
      <c r="N92" s="12" t="s">
        <v>133</v>
      </c>
      <c r="O92" s="21" t="str">
        <f t="shared" si="17"/>
        <v/>
      </c>
    </row>
    <row r="93" spans="1:15" x14ac:dyDescent="0.25">
      <c r="A93" s="64"/>
      <c r="B93" s="65"/>
      <c r="C93" s="65"/>
      <c r="D93" s="66"/>
      <c r="E93" s="65"/>
      <c r="F93" s="67"/>
      <c r="G93" s="68"/>
      <c r="H93" s="70"/>
      <c r="I93" s="65"/>
      <c r="J93" s="26" t="str">
        <f t="shared" si="13"/>
        <v/>
      </c>
      <c r="K93" s="11" t="str">
        <f t="shared" si="14"/>
        <v/>
      </c>
      <c r="L93" s="12" t="str">
        <f t="shared" si="15"/>
        <v/>
      </c>
      <c r="M93" s="30" t="str">
        <f t="shared" si="16"/>
        <v/>
      </c>
      <c r="N93" s="12" t="s">
        <v>134</v>
      </c>
      <c r="O93" s="21" t="str">
        <f t="shared" si="17"/>
        <v/>
      </c>
    </row>
    <row r="94" spans="1:15" x14ac:dyDescent="0.25">
      <c r="A94" s="64"/>
      <c r="B94" s="65"/>
      <c r="C94" s="65"/>
      <c r="D94" s="66"/>
      <c r="E94" s="65"/>
      <c r="F94" s="67"/>
      <c r="G94" s="68"/>
      <c r="H94" s="70"/>
      <c r="I94" s="65"/>
      <c r="J94" s="26" t="str">
        <f t="shared" si="13"/>
        <v/>
      </c>
      <c r="K94" s="11" t="str">
        <f t="shared" si="14"/>
        <v/>
      </c>
      <c r="L94" s="12" t="str">
        <f t="shared" si="15"/>
        <v/>
      </c>
      <c r="M94" s="30" t="str">
        <f t="shared" si="16"/>
        <v/>
      </c>
      <c r="N94" s="12" t="s">
        <v>135</v>
      </c>
      <c r="O94" s="21" t="str">
        <f t="shared" si="17"/>
        <v/>
      </c>
    </row>
    <row r="95" spans="1:15" x14ac:dyDescent="0.25">
      <c r="A95" s="64"/>
      <c r="B95" s="65"/>
      <c r="C95" s="65"/>
      <c r="D95" s="66"/>
      <c r="E95" s="65"/>
      <c r="F95" s="67"/>
      <c r="G95" s="68"/>
      <c r="H95" s="70"/>
      <c r="I95" s="65"/>
      <c r="J95" s="26" t="str">
        <f t="shared" si="13"/>
        <v/>
      </c>
      <c r="K95" s="11" t="str">
        <f t="shared" si="14"/>
        <v/>
      </c>
      <c r="L95" s="12" t="str">
        <f t="shared" si="15"/>
        <v/>
      </c>
      <c r="M95" s="30" t="str">
        <f t="shared" si="16"/>
        <v/>
      </c>
      <c r="N95" s="12" t="s">
        <v>136</v>
      </c>
      <c r="O95" s="21" t="str">
        <f t="shared" si="17"/>
        <v/>
      </c>
    </row>
    <row r="96" spans="1:15" x14ac:dyDescent="0.25">
      <c r="A96" s="64"/>
      <c r="B96" s="65"/>
      <c r="C96" s="65"/>
      <c r="D96" s="66"/>
      <c r="E96" s="65"/>
      <c r="F96" s="67"/>
      <c r="G96" s="68"/>
      <c r="H96" s="70"/>
      <c r="I96" s="65"/>
      <c r="J96" s="26" t="str">
        <f t="shared" si="13"/>
        <v/>
      </c>
      <c r="K96" s="11" t="str">
        <f t="shared" si="14"/>
        <v/>
      </c>
      <c r="L96" s="12" t="str">
        <f t="shared" si="15"/>
        <v/>
      </c>
      <c r="M96" s="30" t="str">
        <f t="shared" si="16"/>
        <v/>
      </c>
      <c r="N96" s="12" t="s">
        <v>137</v>
      </c>
      <c r="O96" s="21" t="str">
        <f t="shared" si="17"/>
        <v/>
      </c>
    </row>
    <row r="97" spans="1:15" x14ac:dyDescent="0.25">
      <c r="A97" s="64"/>
      <c r="B97" s="65"/>
      <c r="C97" s="65"/>
      <c r="D97" s="66"/>
      <c r="E97" s="65"/>
      <c r="F97" s="67"/>
      <c r="G97" s="68"/>
      <c r="H97" s="70"/>
      <c r="I97" s="65"/>
      <c r="J97" s="26" t="str">
        <f t="shared" si="13"/>
        <v/>
      </c>
      <c r="K97" s="11" t="str">
        <f t="shared" si="14"/>
        <v/>
      </c>
      <c r="L97" s="12" t="str">
        <f t="shared" si="15"/>
        <v/>
      </c>
      <c r="M97" s="30" t="str">
        <f t="shared" si="16"/>
        <v/>
      </c>
      <c r="N97" s="12" t="s">
        <v>138</v>
      </c>
      <c r="O97" s="21" t="str">
        <f t="shared" si="17"/>
        <v/>
      </c>
    </row>
    <row r="98" spans="1:15" x14ac:dyDescent="0.25">
      <c r="A98" s="64"/>
      <c r="B98" s="65"/>
      <c r="C98" s="65"/>
      <c r="D98" s="66"/>
      <c r="E98" s="65"/>
      <c r="F98" s="67"/>
      <c r="G98" s="68"/>
      <c r="H98" s="70"/>
      <c r="I98" s="65"/>
      <c r="J98" s="26" t="str">
        <f t="shared" si="13"/>
        <v/>
      </c>
      <c r="K98" s="11" t="str">
        <f t="shared" si="14"/>
        <v/>
      </c>
      <c r="L98" s="12" t="str">
        <f t="shared" si="15"/>
        <v/>
      </c>
      <c r="M98" s="30" t="str">
        <f t="shared" si="16"/>
        <v/>
      </c>
      <c r="N98" s="12" t="s">
        <v>139</v>
      </c>
      <c r="O98" s="21" t="str">
        <f t="shared" si="17"/>
        <v/>
      </c>
    </row>
    <row r="99" spans="1:15" x14ac:dyDescent="0.25">
      <c r="A99" s="64"/>
      <c r="B99" s="65"/>
      <c r="C99" s="65"/>
      <c r="D99" s="66"/>
      <c r="E99" s="65"/>
      <c r="F99" s="67"/>
      <c r="G99" s="68"/>
      <c r="H99" s="70"/>
      <c r="I99" s="65"/>
      <c r="J99" s="26" t="str">
        <f t="shared" si="13"/>
        <v/>
      </c>
      <c r="K99" s="11" t="str">
        <f t="shared" si="14"/>
        <v/>
      </c>
      <c r="L99" s="12" t="str">
        <f t="shared" si="15"/>
        <v/>
      </c>
      <c r="M99" s="30" t="str">
        <f t="shared" si="16"/>
        <v/>
      </c>
      <c r="N99" s="12" t="s">
        <v>140</v>
      </c>
      <c r="O99" s="21" t="str">
        <f t="shared" si="17"/>
        <v/>
      </c>
    </row>
    <row r="100" spans="1:15" x14ac:dyDescent="0.25">
      <c r="A100" s="64"/>
      <c r="B100" s="65"/>
      <c r="C100" s="65"/>
      <c r="D100" s="66"/>
      <c r="E100" s="65"/>
      <c r="F100" s="67"/>
      <c r="G100" s="68"/>
      <c r="H100" s="70"/>
      <c r="I100" s="65"/>
      <c r="J100" s="26" t="str">
        <f t="shared" si="13"/>
        <v/>
      </c>
      <c r="K100" s="11" t="str">
        <f t="shared" ref="K100:K103" si="18">IF(OR(G100="",A100=""),"",(D100-G100)/J100)</f>
        <v/>
      </c>
      <c r="L100" s="12" t="str">
        <f t="shared" si="15"/>
        <v/>
      </c>
      <c r="M100" s="30" t="str">
        <f t="shared" ref="M100:M103" si="19">IF(OR(L100="",K100=""),"",(K100*205+G100+L100))</f>
        <v/>
      </c>
      <c r="N100" s="12" t="s">
        <v>141</v>
      </c>
      <c r="O100" s="21" t="str">
        <f t="shared" si="17"/>
        <v/>
      </c>
    </row>
    <row r="101" spans="1:15" x14ac:dyDescent="0.25">
      <c r="A101" s="64"/>
      <c r="B101" s="65"/>
      <c r="C101" s="65"/>
      <c r="D101" s="66"/>
      <c r="E101" s="65"/>
      <c r="F101" s="67"/>
      <c r="G101" s="68"/>
      <c r="H101" s="70"/>
      <c r="I101" s="65"/>
      <c r="J101" s="26" t="str">
        <f t="shared" si="13"/>
        <v/>
      </c>
      <c r="K101" s="11" t="str">
        <f t="shared" si="18"/>
        <v/>
      </c>
      <c r="L101" s="12" t="str">
        <f t="shared" si="15"/>
        <v/>
      </c>
      <c r="M101" s="30" t="str">
        <f t="shared" si="19"/>
        <v/>
      </c>
      <c r="N101" s="12" t="s">
        <v>142</v>
      </c>
      <c r="O101" s="21" t="str">
        <f t="shared" si="17"/>
        <v/>
      </c>
    </row>
    <row r="102" spans="1:15" x14ac:dyDescent="0.25">
      <c r="A102" s="64"/>
      <c r="B102" s="65"/>
      <c r="C102" s="65"/>
      <c r="D102" s="66"/>
      <c r="E102" s="65"/>
      <c r="F102" s="67"/>
      <c r="G102" s="68"/>
      <c r="H102" s="70"/>
      <c r="I102" s="65"/>
      <c r="J102" s="26" t="str">
        <f t="shared" si="13"/>
        <v/>
      </c>
      <c r="K102" s="11" t="str">
        <f t="shared" si="18"/>
        <v/>
      </c>
      <c r="L102" s="12" t="str">
        <f t="shared" si="15"/>
        <v/>
      </c>
      <c r="M102" s="30" t="str">
        <f t="shared" si="19"/>
        <v/>
      </c>
      <c r="N102" s="12" t="s">
        <v>143</v>
      </c>
      <c r="O102" s="21" t="str">
        <f t="shared" si="17"/>
        <v/>
      </c>
    </row>
    <row r="103" spans="1:15" x14ac:dyDescent="0.25">
      <c r="A103" s="71"/>
      <c r="B103" s="72"/>
      <c r="C103" s="72"/>
      <c r="D103" s="73"/>
      <c r="E103" s="72"/>
      <c r="F103" s="74"/>
      <c r="G103" s="75"/>
      <c r="H103" s="76"/>
      <c r="I103" s="72"/>
      <c r="J103" s="27" t="str">
        <f t="shared" si="13"/>
        <v/>
      </c>
      <c r="K103" s="16" t="str">
        <f t="shared" si="18"/>
        <v/>
      </c>
      <c r="L103" s="17" t="str">
        <f t="shared" si="15"/>
        <v/>
      </c>
      <c r="M103" s="31" t="str">
        <f t="shared" si="19"/>
        <v/>
      </c>
      <c r="N103" s="17" t="s">
        <v>144</v>
      </c>
      <c r="O103" s="22" t="str">
        <f t="shared" si="17"/>
        <v/>
      </c>
    </row>
    <row r="104" spans="1:15" x14ac:dyDescent="0.25">
      <c r="A104" s="8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23"/>
    </row>
    <row r="105" spans="1:15" x14ac:dyDescent="0.25">
      <c r="A105" s="8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23"/>
    </row>
    <row r="106" spans="1:15" x14ac:dyDescent="0.25">
      <c r="A106" s="8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23"/>
    </row>
    <row r="107" spans="1:15" x14ac:dyDescent="0.25">
      <c r="A107" s="8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23"/>
    </row>
    <row r="108" spans="1:15" x14ac:dyDescent="0.25">
      <c r="A108" s="8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23"/>
    </row>
    <row r="109" spans="1:15" x14ac:dyDescent="0.25">
      <c r="A109" s="8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23"/>
    </row>
    <row r="110" spans="1:15" x14ac:dyDescent="0.25">
      <c r="A110" s="7"/>
      <c r="B110" s="7"/>
      <c r="C110" s="7"/>
      <c r="D110" s="7"/>
      <c r="E110" s="7"/>
      <c r="F110" s="9"/>
      <c r="G110" s="9"/>
      <c r="H110" s="7"/>
      <c r="I110" s="7"/>
      <c r="J110" s="7"/>
      <c r="K110" s="7"/>
      <c r="L110" s="7"/>
      <c r="M110" s="7"/>
      <c r="N110" s="7"/>
      <c r="O110" s="23"/>
    </row>
  </sheetData>
  <sheetProtection algorithmName="SHA-512" hashValue="AM1SEMepPFxgcMSzGWqNsJzQ7+DkNzU0v4SsTatj+aF5XLMp8bZxvs5E01ihpoLEld61JYaW5UEnimaTX70UEQ==" saltValue="Or6dWeMrFfz0ZaUtvbblOg==" spinCount="100000" sheet="1" objects="1" scenarios="1"/>
  <mergeCells count="5">
    <mergeCell ref="J1:M1"/>
    <mergeCell ref="Q2:S2"/>
    <mergeCell ref="A1:F1"/>
    <mergeCell ref="G1:I1"/>
    <mergeCell ref="C2:D2"/>
  </mergeCells>
  <phoneticPr fontId="6" alignment="center"/>
  <conditionalFormatting sqref="M4:M103">
    <cfRule type="top10" dxfId="3" priority="3" percent="1" bottom="1" rank="30"/>
  </conditionalFormatting>
  <conditionalFormatting sqref="G1 J1 N1 E2:N2 A1:A103 B3:N103 B2">
    <cfRule type="expression" dxfId="2" priority="4">
      <formula>MOD(ROW(),2)=0</formula>
    </cfRule>
  </conditionalFormatting>
  <conditionalFormatting sqref="Q3:S10">
    <cfRule type="expression" dxfId="1" priority="2">
      <formula>MOD(ROW(),2)=0</formula>
    </cfRule>
  </conditionalFormatting>
  <conditionalFormatting sqref="Q13:R17">
    <cfRule type="expression" dxfId="0" priority="1">
      <formula>MOD(ROW(),2)=0</formula>
    </cfRule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65B65718767345935611D951FEAD62" ma:contentTypeVersion="13" ma:contentTypeDescription="Create a new document." ma:contentTypeScope="" ma:versionID="10c903f1825dfef7536b2a3c67cc0a5c">
  <xsd:schema xmlns:xsd="http://www.w3.org/2001/XMLSchema" xmlns:xs="http://www.w3.org/2001/XMLSchema" xmlns:p="http://schemas.microsoft.com/office/2006/metadata/properties" xmlns:ns3="deedf785-67ee-43e7-b440-ea4f78a61ea1" xmlns:ns4="2ef53749-08c8-496b-a62e-f724fb08dbcd" targetNamespace="http://schemas.microsoft.com/office/2006/metadata/properties" ma:root="true" ma:fieldsID="d8e3da342ffb3f407b94ae54837f6b4a" ns3:_="" ns4:_="">
    <xsd:import namespace="deedf785-67ee-43e7-b440-ea4f78a61ea1"/>
    <xsd:import namespace="2ef53749-08c8-496b-a62e-f724fb08db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df785-67ee-43e7-b440-ea4f78a61ea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53749-08c8-496b-a62e-f724fb08db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FFA7F2-087B-412D-BB8D-0AE1197BB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4D9653-C235-4D01-BEFF-6770D49113D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ef53749-08c8-496b-a62e-f724fb08dbcd"/>
    <ds:schemaRef ds:uri="http://schemas.microsoft.com/office/2006/metadata/properties"/>
    <ds:schemaRef ds:uri="http://purl.org/dc/terms/"/>
    <ds:schemaRef ds:uri="deedf785-67ee-43e7-b440-ea4f78a61ea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52DBEE-2565-403C-81ED-4DDC67879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df785-67ee-43e7-b440-ea4f78a61ea1"/>
    <ds:schemaRef ds:uri="2ef53749-08c8-496b-a62e-f724fb08d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Directory</vt:lpstr>
      <vt:lpstr>Data Input</vt:lpstr>
      <vt:lpstr>Cow&amp;Calf_RelationshipChart</vt:lpstr>
      <vt:lpstr>Cow&amp;205dCalf_RelationshipChart</vt:lpstr>
      <vt:lpstr>Cow&amp;CalfADG_Relationship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Joshua J</dc:creator>
  <cp:keywords/>
  <dc:description/>
  <cp:lastModifiedBy>Jackson, Joshua</cp:lastModifiedBy>
  <cp:revision/>
  <dcterms:created xsi:type="dcterms:W3CDTF">2020-02-01T00:56:53Z</dcterms:created>
  <dcterms:modified xsi:type="dcterms:W3CDTF">2021-09-16T16:07:31Z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0x0101001F65B65718767345935611D951FEAD62</vt:lpwstr>
  </property>
</Properties>
</file>